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nhs-my.sharepoint.com/personal/shatakshi_tyagi1_nhs_net/Documents/Desktop/DUEC/Onboarding/DOS EPS API/"/>
    </mc:Choice>
  </mc:AlternateContent>
  <xr:revisionPtr revIDLastSave="586" documentId="8_{800E6015-1A73-4D7B-AA54-62D3055AFF28}" xr6:coauthVersionLast="47" xr6:coauthVersionMax="47" xr10:uidLastSave="{96F3F806-44F0-4D6D-8CD6-328A750B40C8}"/>
  <bookViews>
    <workbookView xWindow="-110" yWindow="-110" windowWidth="22780" windowHeight="14540" activeTab="5" xr2:uid="{7064E7DE-9F7E-464C-8164-4E1297B8F05F}"/>
  </bookViews>
  <sheets>
    <sheet name="Supplier Governance" sheetId="5" r:id="rId1"/>
    <sheet name="RAW Governance (NHS-D) " sheetId="8" r:id="rId2"/>
    <sheet name="Log Template Version History" sheetId="4" state="hidden" r:id="rId3"/>
    <sheet name="Pick Lists" sheetId="7" state="hidden" r:id="rId4"/>
    <sheet name="Guidance" sheetId="2" r:id="rId5"/>
    <sheet name="Risk Log" sheetId="1" r:id="rId6"/>
    <sheet name="Impact Scales" sheetId="9" r:id="rId7"/>
    <sheet name="Metrics" sheetId="10" state="hidden" r:id="rId8"/>
  </sheets>
  <definedNames>
    <definedName name="_xlnm._FilterDatabase" localSheetId="5" hidden="1">'Risk Log'!$A$8:$AC$107</definedName>
    <definedName name="Risk_Threshold_National">#REF!</definedName>
    <definedName name="Risk_Threshold_Pilo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1" l="1"/>
  <c r="J18" i="1"/>
  <c r="K18" i="1" s="1"/>
  <c r="N17" i="1"/>
  <c r="J17" i="1"/>
  <c r="O17" i="1" s="1"/>
  <c r="N9" i="1"/>
  <c r="J9" i="1"/>
  <c r="K9" i="1" s="1"/>
  <c r="B14" i="10"/>
  <c r="B13" i="10"/>
  <c r="B12" i="10"/>
  <c r="B11" i="10"/>
  <c r="B10" i="10"/>
  <c r="O9" i="1" l="1"/>
  <c r="O18" i="1"/>
  <c r="K17" i="1"/>
  <c r="N11" i="1"/>
  <c r="N12" i="1"/>
  <c r="N14" i="1"/>
  <c r="N19" i="1"/>
  <c r="N20" i="1"/>
  <c r="N22" i="1"/>
  <c r="N23"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1" i="1"/>
  <c r="O12" i="1"/>
  <c r="J14" i="1"/>
  <c r="O14" i="1" s="1"/>
  <c r="J19" i="1"/>
  <c r="O19" i="1" s="1"/>
  <c r="J20" i="1"/>
  <c r="O20" i="1" s="1"/>
  <c r="O22" i="1"/>
  <c r="O23" i="1"/>
  <c r="J28" i="1"/>
  <c r="O28" i="1" s="1"/>
  <c r="J29" i="1"/>
  <c r="O29" i="1" s="1"/>
  <c r="J30" i="1"/>
  <c r="O30" i="1" s="1"/>
  <c r="J31" i="1"/>
  <c r="O31" i="1" s="1"/>
  <c r="O32" i="1"/>
  <c r="O33" i="1"/>
  <c r="O34" i="1"/>
  <c r="O35" i="1"/>
  <c r="O36" i="1"/>
  <c r="O37" i="1"/>
  <c r="O38" i="1"/>
  <c r="O39" i="1"/>
  <c r="O40" i="1"/>
  <c r="O41" i="1"/>
  <c r="O42" i="1"/>
  <c r="O43" i="1"/>
  <c r="O44" i="1"/>
  <c r="O45" i="1"/>
  <c r="O46" i="1"/>
  <c r="O47" i="1"/>
  <c r="O48" i="1"/>
  <c r="O49" i="1"/>
  <c r="O50" i="1"/>
  <c r="O51" i="1"/>
  <c r="J10" i="1"/>
  <c r="O10" i="1" s="1"/>
  <c r="K10" i="1" l="1"/>
  <c r="K31" i="1"/>
  <c r="K30" i="1"/>
  <c r="K29" i="1"/>
  <c r="K28" i="1"/>
  <c r="K23" i="1"/>
  <c r="K22" i="1"/>
  <c r="K20" i="1"/>
  <c r="K19" i="1"/>
  <c r="K14" i="1"/>
  <c r="K12" i="1"/>
  <c r="B1" i="10"/>
  <c r="N10" i="1" l="1"/>
  <c r="B21" i="10" l="1"/>
  <c r="B20" i="10"/>
  <c r="B19" i="10"/>
  <c r="B18" i="10"/>
  <c r="B17" i="10"/>
  <c r="B27" i="10"/>
  <c r="B24" i="10"/>
  <c r="B26" i="10"/>
  <c r="B25" i="10"/>
  <c r="B4" i="10"/>
  <c r="B5" i="10"/>
  <c r="B6" i="10"/>
  <c r="B7" i="10"/>
  <c r="B3" i="10"/>
  <c r="B8" i="10" l="1"/>
  <c r="B15" i="10"/>
  <c r="B30" i="10" l="1"/>
  <c r="B29" i="10"/>
  <c r="B28" i="10"/>
  <c r="B31" i="10" l="1"/>
  <c r="B22" i="10" l="1"/>
</calcChain>
</file>

<file path=xl/sharedStrings.xml><?xml version="1.0" encoding="utf-8"?>
<sst xmlns="http://schemas.openxmlformats.org/spreadsheetml/2006/main" count="756" uniqueCount="426">
  <si>
    <t>Please complete the box below prior to submission</t>
  </si>
  <si>
    <t>To Be Completed by Supplier</t>
  </si>
  <si>
    <t>Completed By:</t>
  </si>
  <si>
    <t>Organisation:</t>
  </si>
  <si>
    <t>Assessment Date:</t>
  </si>
  <si>
    <t>To Be Completed by NHS Digital*</t>
  </si>
  <si>
    <t>Reviewed by:</t>
  </si>
  <si>
    <t>Stakeholder Group:</t>
  </si>
  <si>
    <t>Review Date:</t>
  </si>
  <si>
    <t>Comments:</t>
  </si>
  <si>
    <t>* NHS Digital to create further box(es) as necessary for stakeholder review.</t>
  </si>
  <si>
    <t xml:space="preserve">Copyright © 2020 Health and Social Care Information Centre. </t>
  </si>
  <si>
    <t>NHS Digital is the trading name of the Health and Social Care Information Centre.</t>
  </si>
  <si>
    <t>Risk Assessment Workshop Governance</t>
  </si>
  <si>
    <t>Purpose</t>
  </si>
  <si>
    <t>This tab is to be completed if the risks have been identified as part of an NHS Digital Risk Assessment Workshop (RAW)</t>
  </si>
  <si>
    <t>Workshop Title:</t>
  </si>
  <si>
    <t>Workshop Lead:</t>
  </si>
  <si>
    <t>Shatakshi Tyagi</t>
  </si>
  <si>
    <t>Workshop Attendees</t>
  </si>
  <si>
    <t>Oliver Lewis</t>
  </si>
  <si>
    <t>Organiser and Sr Delivery Manager</t>
  </si>
  <si>
    <t>Owens Igudala</t>
  </si>
  <si>
    <t>Clinical Fellow</t>
  </si>
  <si>
    <t xml:space="preserve">Paul Gardner </t>
  </si>
  <si>
    <t>Information Assurance Lead</t>
  </si>
  <si>
    <t>Prabhakar Arumugam</t>
  </si>
  <si>
    <t>Principal Technical Assurance Specialist Non-Functional</t>
  </si>
  <si>
    <t>Johnathan Pearce</t>
  </si>
  <si>
    <t>Lead Systems Engineer</t>
  </si>
  <si>
    <t>Katherine O'Doherty</t>
  </si>
  <si>
    <t>Lead Product Manager</t>
  </si>
  <si>
    <t>Alex Langley</t>
  </si>
  <si>
    <t>Sr Tech Architect</t>
  </si>
  <si>
    <t>Joseph Partridge</t>
  </si>
  <si>
    <t>Senior systems Engineer</t>
  </si>
  <si>
    <t>Victoria Hartland</t>
  </si>
  <si>
    <t>Service Owner</t>
  </si>
  <si>
    <t>Adrian Gilliat Wall</t>
  </si>
  <si>
    <t>Service Practitioner - Operations Group</t>
  </si>
  <si>
    <t>Workshop Date(s):</t>
  </si>
  <si>
    <t>Approved By:</t>
  </si>
  <si>
    <t>Approver Name</t>
  </si>
  <si>
    <t>Approved Date</t>
  </si>
  <si>
    <t xml:space="preserve">Post Workshop Amendments: </t>
  </si>
  <si>
    <t>Name</t>
  </si>
  <si>
    <t xml:space="preserve"> Date </t>
  </si>
  <si>
    <t xml:space="preserve"> Reason for Update </t>
  </si>
  <si>
    <t xml:space="preserve"> Approved By </t>
  </si>
  <si>
    <t>Status:</t>
  </si>
  <si>
    <t>Do not send DRAFT risk log to external suppliers.</t>
  </si>
  <si>
    <t>Amendment History</t>
  </si>
  <si>
    <t>Version</t>
  </si>
  <si>
    <t>Date</t>
  </si>
  <si>
    <t>Updates following extensive discussions with ADLs and Matt Barrow.</t>
  </si>
  <si>
    <t>Updates following review by Simon Lee</t>
  </si>
  <si>
    <t xml:space="preserve">Issued for use.  </t>
  </si>
  <si>
    <t>RAW Governance tab updated to avoid issues with TASER upload (&lt; and &gt; removed)</t>
  </si>
  <si>
    <t>Filtering corrected.</t>
  </si>
  <si>
    <t>Formulas for programme Risk Threshold added and Guidance updated.
Pick List for Risk Grouping added.
Guidance tab moved next to Risk Log tab.</t>
  </si>
  <si>
    <t>Cosmetic changes for ease of use.  Updates to Guidance tab.</t>
  </si>
  <si>
    <t>Up issued as default version.</t>
  </si>
  <si>
    <t xml:space="preserve">SL - Removed some rogue numbers in Impact Scales tab </t>
  </si>
  <si>
    <t>SL - Amended the formula in Risk Log tab for column O to bring all clinical risks into scope for assurance regardless of QMM threshold score. Also added reference to Cyber as an assurance group in the guidance tab.</t>
  </si>
  <si>
    <t>SL - Reinstated Cyber Security impact scales to log.</t>
  </si>
  <si>
    <t>SL - Amended the formula for Column O to include the state of column K.</t>
  </si>
  <si>
    <t>SL - Ameneded as part of improvement. Change to pick list for primary area of impact. Update to Impact Scales tab to reflect change in Primary Area of Impact. Also corrected the calculated formula for Column O to acknowledge Programme risk threshold.</t>
  </si>
  <si>
    <t>Reviewers</t>
  </si>
  <si>
    <t>This document must be reviewed by the following:</t>
  </si>
  <si>
    <t>Title / Responsibility</t>
  </si>
  <si>
    <t>Paul Butterworth</t>
  </si>
  <si>
    <t>Head of Assurance</t>
  </si>
  <si>
    <t>Phil Morton</t>
  </si>
  <si>
    <t>Emma Bell</t>
  </si>
  <si>
    <t>Test &amp; Assurance Lead</t>
  </si>
  <si>
    <t>Richard Dobson</t>
  </si>
  <si>
    <t>Assurance Manager</t>
  </si>
  <si>
    <t>Alan Laithwaite</t>
  </si>
  <si>
    <t>Matthew Barrow</t>
  </si>
  <si>
    <t>Consultant</t>
  </si>
  <si>
    <t>Approved</t>
  </si>
  <si>
    <t>This document must be approved by the following:</t>
  </si>
  <si>
    <t>Distribution</t>
  </si>
  <si>
    <t xml:space="preserve">NHS Digital </t>
  </si>
  <si>
    <t>Document Status:</t>
  </si>
  <si>
    <t>ISSUED</t>
  </si>
  <si>
    <t>Primary Impact Area</t>
  </si>
  <si>
    <t>QMM Threshold</t>
  </si>
  <si>
    <t>Impact Rating</t>
  </si>
  <si>
    <t>Likelihood Rating (Cols G and L)</t>
  </si>
  <si>
    <t>In Scope for Assurance ?</t>
  </si>
  <si>
    <t>Assurance Group</t>
  </si>
  <si>
    <t>High Level Assurance Mitigation</t>
  </si>
  <si>
    <t>Risk Log Status</t>
  </si>
  <si>
    <t>Is the mitigation in place?</t>
  </si>
  <si>
    <t>Programme Risk Threshold</t>
  </si>
  <si>
    <t>Phase</t>
  </si>
  <si>
    <t>Risk Grouping</t>
  </si>
  <si>
    <t>Functional</t>
  </si>
  <si>
    <t>Y</t>
  </si>
  <si>
    <t>SA</t>
  </si>
  <si>
    <t>Collaborative Engagement</t>
  </si>
  <si>
    <t>DRAFT</t>
  </si>
  <si>
    <t>alpha</t>
  </si>
  <si>
    <t>Communication</t>
  </si>
  <si>
    <t>Non-Functional</t>
  </si>
  <si>
    <t>N</t>
  </si>
  <si>
    <t>Programme</t>
  </si>
  <si>
    <t>Embedded Assurance</t>
  </si>
  <si>
    <t>beta</t>
  </si>
  <si>
    <t>Contractual</t>
  </si>
  <si>
    <t>Data Quality</t>
  </si>
  <si>
    <t>CSG</t>
  </si>
  <si>
    <t>Review Submitted Evidence</t>
  </si>
  <si>
    <t>Pilot</t>
  </si>
  <si>
    <t>Data - read</t>
  </si>
  <si>
    <t>Information Governance</t>
  </si>
  <si>
    <t>Service Management</t>
  </si>
  <si>
    <t>Review Spine Log Files</t>
  </si>
  <si>
    <t>Live</t>
  </si>
  <si>
    <t>Data - write</t>
  </si>
  <si>
    <t>Cyber Security</t>
  </si>
  <si>
    <t>Review Test Coverage</t>
  </si>
  <si>
    <t>National Roll-out</t>
  </si>
  <si>
    <t>N/A</t>
  </si>
  <si>
    <t>Other (Specify in Elaboration Column)</t>
  </si>
  <si>
    <t>Tailored Witness Test</t>
  </si>
  <si>
    <t>Phase 1</t>
  </si>
  <si>
    <t>Interface</t>
  </si>
  <si>
    <t>Phase 2</t>
  </si>
  <si>
    <t>Missing requirement</t>
  </si>
  <si>
    <t>Phase 3</t>
  </si>
  <si>
    <t>Non-functional</t>
  </si>
  <si>
    <t>Phase 4</t>
  </si>
  <si>
    <t>Software error</t>
  </si>
  <si>
    <t>n/a</t>
  </si>
  <si>
    <t>User journey</t>
  </si>
  <si>
    <t>Guidance</t>
  </si>
  <si>
    <t>This is the Risk Log template, used by NHS Digital Solution Assurance to analyse system and/or service risks.
Further interaction between the Supplier and NHS Digital will implement controls to ensure that mitigations are deployed correctly. 
The context in which this template is to be used is provided by the RAW Service Definition.</t>
  </si>
  <si>
    <t>IMPORTANT</t>
  </si>
  <si>
    <t>This Risk Log does not replace the Clinical Hazard Log, and where clinical risks are identified, they should be added to the relevant clinical hazard log.</t>
  </si>
  <si>
    <r>
      <t xml:space="preserve">Note on use of formula within this spreadsheet: 
They are indicated with </t>
    </r>
    <r>
      <rPr>
        <b/>
        <u/>
        <sz val="12"/>
        <color theme="1"/>
        <rFont val="Arial"/>
        <family val="2"/>
      </rPr>
      <t>Calculated</t>
    </r>
    <r>
      <rPr>
        <sz val="12"/>
        <color theme="1"/>
        <rFont val="Arial"/>
        <family val="2"/>
      </rPr>
      <t xml:space="preserve"> in heading on the Risk Log tab, these fields automatically calculate their values via defined formula. If these are not updating as per your selections then please check your Calculation settings in Excel.</t>
    </r>
  </si>
  <si>
    <t>Please ensure you DO NOT DELETE the formula, if you do then please re-insert by dragging down from formula from the cell above.</t>
  </si>
  <si>
    <t>Guidance on how to complete the spreadsheet</t>
  </si>
  <si>
    <t>Activity</t>
  </si>
  <si>
    <t>Instructions</t>
  </si>
  <si>
    <t>NHS Digital internal risk workshop</t>
  </si>
  <si>
    <r>
      <rPr>
        <b/>
        <sz val="12"/>
        <color theme="1"/>
        <rFont val="Calibri"/>
        <family val="2"/>
        <scheme val="minor"/>
      </rPr>
      <t>Complete the RAW Governance tab first.</t>
    </r>
    <r>
      <rPr>
        <sz val="12"/>
        <color theme="1"/>
        <rFont val="Calibri"/>
        <family val="2"/>
        <scheme val="minor"/>
      </rPr>
      <t xml:space="preserve">
Complete columns A to G of the Risk Log tab as per guidance below. 
It may also be possible to complete cell values for columns G and H for some rows if you are able to identify likelihood without supplier input.
</t>
    </r>
  </si>
  <si>
    <t>A Supplier responding to a set of risks supplied by NHS Digital</t>
  </si>
  <si>
    <t>Complete the Supplier Governance tab.
Complete columns H to M of the Risk Log tab as per guidance below.</t>
  </si>
  <si>
    <t>NHS Digital reviewing and completing the assurance sections within the spreadsheet</t>
  </si>
  <si>
    <t>Complete columns N to R of the Risk Log tab as per guidance below.</t>
  </si>
  <si>
    <t>A supplier using the Risk Log template to create their own set of risks</t>
  </si>
  <si>
    <t>Complete columns A to M of the Risk Log tab as per guidance below.</t>
  </si>
  <si>
    <t>A Supplier is: Any organisation or group whom are responsible for the delivery of Healthcare software into the NHS (within England). They could be internal or external to the NHS.</t>
  </si>
  <si>
    <t>General Guidance on Governance</t>
  </si>
  <si>
    <t>Suppliers are required to complete their section of the Supplier Governance tab when using the Risk Log.
NHS Digital are required to complete their section(s) of Supplier Governance following review of the supplier submission.</t>
  </si>
  <si>
    <t>Use of RAW Governance TAB is reserved for use by NHS Digital. It is required when risks are being identified as part of a workshop. It details the attendees and confirms approval that the set of risks identified are complete and correct and can be used as a template for suppliers to complete.</t>
  </si>
  <si>
    <t xml:space="preserve">Guidance on Filling Out the Risk Log </t>
  </si>
  <si>
    <t>Field/Column Descriptor</t>
  </si>
  <si>
    <t>To Be Completed by 
N - NHS Digital
S - Supplier 
F - Formula</t>
  </si>
  <si>
    <t>Column Type 
F - Free Text
P - Pick List 
C - Calculated</t>
  </si>
  <si>
    <t>Additional Information</t>
  </si>
  <si>
    <t>P</t>
  </si>
  <si>
    <t>If the Supplier for whom the Risk Log is being prepared has been assessed for a QMM score - the appropriate value should be selected from the drop-down. If no QMM has been assessed this field should be left at "0".</t>
  </si>
  <si>
    <t>If the programme has elected to set a risk threshold - the appropriate value should be selected.  If not, the field should be left a "0".</t>
  </si>
  <si>
    <t>Programme Name</t>
  </si>
  <si>
    <t>F</t>
  </si>
  <si>
    <t>C</t>
  </si>
  <si>
    <t>This field will be populated from the RAW Governance (NHS) tab.</t>
  </si>
  <si>
    <t xml:space="preserve">This field can be used to indicate the phase of the programme to be reviewed.  </t>
  </si>
  <si>
    <t>Risk ID</t>
  </si>
  <si>
    <t>N*</t>
  </si>
  <si>
    <t xml:space="preserve">The Unique Identifier for given risk. 
N* - It is possible that a supplier may identify an unwanted cause and/or effect in which case they should add these to the spreadsheet. If a supplier adds an additional risk then they must append with the abbreviation 'SUPP'   E.g. SCR00010SUPP where SCR is a descriptor of the set of risks that has been added to. </t>
  </si>
  <si>
    <t>Used to categorise risks by the product component.  This will vary according to the product under review.  Different types of programme are likely to require different sets of groupings.</t>
  </si>
  <si>
    <t>Unwanted Effect/Outcome Description</t>
  </si>
  <si>
    <t xml:space="preserve">Describe the unwanted effect that relates to service/system release being risk assessed.
</t>
  </si>
  <si>
    <t>Primary Area of Impact</t>
  </si>
  <si>
    <t xml:space="preserve">The area where the impact of the unwanted effect is the greatest.
</t>
  </si>
  <si>
    <t>Primary Impact Rating</t>
  </si>
  <si>
    <t>The Impact rating should the unwanted effect occur. Consider the scale of how bad things could be when identifying the impact, this will ensure consistency across the identified risks. Please use the Impact Scales tab for guidance.
If the supplier feels that the impact rating is not appropriate  when considering their use of the service then they should select the most appropriate value and highight that this has been changed.</t>
  </si>
  <si>
    <t>Clinical Risk</t>
  </si>
  <si>
    <t xml:space="preserve">"Y" if there is a clinical risk associated with this outcome. The risk </t>
  </si>
  <si>
    <t>Cause</t>
  </si>
  <si>
    <t xml:space="preserve">Describe the cause or causes that would produce the unwanted effect.
There will often be multiple potential causes for each unwanted effect/outcome. There should be a separate line for each cause/effect combination, so that all necessary mitigations can be identified.  Even if two impacts would be addressed by the same mitigation, </t>
  </si>
  <si>
    <t>Cause Likelihood</t>
  </si>
  <si>
    <t>S*</t>
  </si>
  <si>
    <t>Identify the likelihood of the unwanted effect occurring prior to applying any controls/mitigations. If there are no existing controls in place then the supplier MUST set likelihood to at least a value of 3 (in some cases NHS Digital may identify these and include them already filled out in the template).
If NHS Digital can identify this during the original workshop then they may include entries in this cell .
A table of likelihood ratings is below on this tab.</t>
  </si>
  <si>
    <t>Justification of Cause Likelihood Rating</t>
  </si>
  <si>
    <r>
      <t xml:space="preserve">Add the rationale for the likelihood score supplied. This could be for example that functionality exists and controls are already in place or that the system does not support functionality to cause the unwanted effect. 
You </t>
    </r>
    <r>
      <rPr>
        <b/>
        <sz val="12"/>
        <color rgb="FF333333"/>
        <rFont val="Arial"/>
        <family val="2"/>
      </rPr>
      <t xml:space="preserve">must not </t>
    </r>
    <r>
      <rPr>
        <sz val="12"/>
        <color rgb="FF333333"/>
        <rFont val="Arial"/>
        <family val="2"/>
      </rPr>
      <t>use the controls you plan to put in place as justification in this cell, this is all about existing controls not future controls or mitigations.
If NHS Digital have identified the Cause Likelihood then this will also be completed by NHS Digital.</t>
    </r>
  </si>
  <si>
    <t>Overall Risk Score (Pre-Mitigation)</t>
  </si>
  <si>
    <t>Overall Risk Score (Pre-Mitigation): This is calculated  as Primary Impact Rating x Cause Likelihood.  This is the score of the risk prior to the Supplier applying any controls.</t>
  </si>
  <si>
    <t xml:space="preserve">Supplier Mitigation detail required?
</t>
  </si>
  <si>
    <t>If the Overall Risk Score (Pre-Mitigation) is the same or higher than the Programme Risk Threshold displays "Y" to indicate that the Supplier must provide the details of their mitigation plan for the risk.</t>
  </si>
  <si>
    <t>Supplier Internal Mitigations</t>
  </si>
  <si>
    <t>S</t>
  </si>
  <si>
    <t>If there is a "Y" in Supplier Mitigation detail required? Column - the Supplier must add the details of the controls that will be put in place to mitigate the unwanted effect and/or its cause.</t>
  </si>
  <si>
    <t>Post Mitigation Likelihood</t>
  </si>
  <si>
    <t>If there is a "Y" in Supplier Mitigation detail required? Column - identify the likelihood of the unwanted effect / cause occurring once controls have been put in place. This will form part of the input into the residual risk score.
A table of likelihood interpretations is available further down on this tab.</t>
  </si>
  <si>
    <t>Residual Score</t>
  </si>
  <si>
    <t>A cell using formula to calculate the residual score (Primary Impact Rating x Post Mitigation Likelihood).</t>
  </si>
  <si>
    <t>The value (Y/N) is determined by the Overall Risk Score (Pre-Mitigation) when compared to the suppliers QMM rating. If QMM has not been applied within the project then all risks fall within scope of assurance.
The value of 'Supplier Mitigation Required' will also determine this value. If set to 'N' then this column value will also be 'N'.</t>
  </si>
  <si>
    <t>Assigned Assurance Group</t>
  </si>
  <si>
    <t xml:space="preserve">Primarily the assurance activities will be undertaken by SA however there are some assurance activities that will be assigned to other stakeholders or maybe one or more stakeholder. E.g. Training is a programme assurance activity.  </t>
  </si>
  <si>
    <r>
      <rPr>
        <sz val="12"/>
        <color theme="1"/>
        <rFont val="Arial"/>
        <family val="2"/>
      </rPr>
      <t>Select the most suitable option from the Pick List. If there is no suitable match on the list then choose 'Other' and elaborate in the next column.  If you feel that there should be additional selections then please email</t>
    </r>
    <r>
      <rPr>
        <sz val="12"/>
        <color rgb="FFFF0000"/>
        <rFont val="Arial"/>
        <family val="2"/>
      </rPr>
      <t xml:space="preserve"> </t>
    </r>
    <r>
      <rPr>
        <b/>
        <sz val="12"/>
        <color rgb="FF045DB8"/>
        <rFont val="Arial"/>
        <family val="2"/>
      </rPr>
      <t>assurance@nhs.net</t>
    </r>
    <r>
      <rPr>
        <sz val="12"/>
        <color rgb="FFFF0000"/>
        <rFont val="Arial"/>
        <family val="2"/>
      </rPr>
      <t xml:space="preserve"> </t>
    </r>
    <r>
      <rPr>
        <sz val="12"/>
        <color theme="1"/>
        <rFont val="Arial"/>
        <family val="2"/>
      </rPr>
      <t>to request that the pick list be updated to include your recommendation.</t>
    </r>
  </si>
  <si>
    <t>Elaboration</t>
  </si>
  <si>
    <t>Provide further elaboration on the high level assurance action you have identified. E.g. Provide further detail on the witness test activities you wish to undertake.  Further detailed elaboration on the specific tasks must be recorded where you are tracking progress.</t>
  </si>
  <si>
    <t>Confirmation from the NHSD assurer that the mitigation is in place.</t>
  </si>
  <si>
    <t>N* - Whilst these are, by default, for NHS Digital to complete - it is possible that the supplier may identify an unwanted effect/cause that has not been listed. In this event the Supplier should complete these cells. 
If there is specific guidance for a supplier to follow for a given cell then this is explicitly stated in the Additional Information section of the table above.</t>
  </si>
  <si>
    <t>S* - This cell will be completed by the Supplier, by default, however NHS Digital may complete this field during the initial internal workshops. If the supplier feels an NHS Digital entry in this field needs updating then they may do so.</t>
  </si>
  <si>
    <t>Likelihood Interpretations (Source: DCB0129)</t>
  </si>
  <si>
    <t>Likelihood Category (Score)</t>
  </si>
  <si>
    <t>Interpretation</t>
  </si>
  <si>
    <t>Very high  (5)</t>
  </si>
  <si>
    <t>Certain or almost certain; highly likely to occur</t>
  </si>
  <si>
    <t>High (4)</t>
  </si>
  <si>
    <t>Not certain but very possible; reasonably expected to occur in the majority of cases</t>
  </si>
  <si>
    <t>Medium (3)</t>
  </si>
  <si>
    <t>Possible</t>
  </si>
  <si>
    <t>Low (2)</t>
  </si>
  <si>
    <t>Could occur but in the great majority of occasions will not</t>
  </si>
  <si>
    <t>Very low (1)</t>
  </si>
  <si>
    <t>Negligible or nearly negligible possibility of occurring</t>
  </si>
  <si>
    <t xml:space="preserve">Assurance Group Interpretations </t>
  </si>
  <si>
    <t>Group</t>
  </si>
  <si>
    <t>Solution Assurance will undertake the assurance to mitigate the risk.
SME includes Functional Test Assurance, Non-Functional Test Assurance and Data Assurance.</t>
  </si>
  <si>
    <t>A programme resource will undertake the assurance to mitigate the risk. SME includes Business Process, System Architecture, Information Governance and Training.</t>
  </si>
  <si>
    <t>CSG will undertake  assurance to mitigate the identified risk.
SME includes assurance to clinical safety standards.</t>
  </si>
  <si>
    <t>Service management will undertake assurance to mitigate the identified risk.
SME includes change management, service management, incident management and service readiness.</t>
  </si>
  <si>
    <t>Cyber will undertake assurance to mitigate the identified risk.
SME includes assurance to system vulnerabilities and evaluation of penetration test reports.</t>
  </si>
  <si>
    <t>Other</t>
  </si>
  <si>
    <t>Not defined or a collection of those groups listed above will be required to collaborate in assurance activities.</t>
  </si>
  <si>
    <t>QMM Threshold
All Risks with Pre-Mitigation Score = or &gt;:</t>
  </si>
  <si>
    <t>Programme Risk Threshold:</t>
  </si>
  <si>
    <t>Programme Name:</t>
  </si>
  <si>
    <t>Find the Right Service (FtRS)</t>
  </si>
  <si>
    <t>Phase:</t>
  </si>
  <si>
    <t>Unwanted Effect</t>
  </si>
  <si>
    <t>Assurance</t>
  </si>
  <si>
    <t>Risk Id</t>
  </si>
  <si>
    <t>Clinical Risk (Y/N)</t>
  </si>
  <si>
    <t>Cause Likelihood 
(1-5)</t>
  </si>
  <si>
    <t>Justification of Cause
Likelihood Rating</t>
  </si>
  <si>
    <t>Overall Risk Score
(pre-mitigation)
Calculated</t>
  </si>
  <si>
    <t>Supplier Mitigation detail required?
Calculated</t>
  </si>
  <si>
    <t>Residual Score
Calculated</t>
  </si>
  <si>
    <t>In scope for assurance (Y/N)
Calculated</t>
  </si>
  <si>
    <t>Elaboration - Assurance Mitigation Detail</t>
  </si>
  <si>
    <t>Authorisation</t>
  </si>
  <si>
    <t>Connecting system has not applied appropriate access controls before querying the DoS API.</t>
  </si>
  <si>
    <t>Audit</t>
  </si>
  <si>
    <t>The wrong user information is recorded in the audit log for an action.</t>
  </si>
  <si>
    <t>IG</t>
  </si>
  <si>
    <t>Connecting system sends the wrong audit information in the DoS API Query e.g.
- event date/ time of the query submission
- the user account</t>
  </si>
  <si>
    <t>User is able to view Directory of Service (DoS) details without being audited.</t>
  </si>
  <si>
    <t>Connecting system does not audit the action of user viewing Directory of Services (DoS) details.</t>
  </si>
  <si>
    <t>System</t>
  </si>
  <si>
    <t>Concurrency Issues: Integration system encounters concurrency problems when multiple users or processes attempt to access, leading to data corruption or conflicts.</t>
  </si>
  <si>
    <t xml:space="preserve"> Non-Functional</t>
  </si>
  <si>
    <t>Unsuitable System Design
Bugs/Issues with the functionality</t>
  </si>
  <si>
    <t>Error Handling</t>
  </si>
  <si>
    <t>Insufficient Error Handling: Supplier system fails to handle errors or exceptions from the DoS API gracefully, resulting in unhandled exceptions, application crashes, or inconsistent states.</t>
  </si>
  <si>
    <t>Lack of informative error messages, leading to user confusion.</t>
  </si>
  <si>
    <t>Failure to log and track errors for troubleshooting and analysis.</t>
  </si>
  <si>
    <t xml:space="preserve">Incorrect data returned by connecting system i.e. structure correct, data incorrect.
</t>
  </si>
  <si>
    <t>Connecting system fails to process response from Search method (System Level).</t>
  </si>
  <si>
    <t xml:space="preserve">Connecting system fails to correctly present the data from the Search method (Presentation Layer)
Search rules not implemented and tested.
</t>
  </si>
  <si>
    <t>Connecting system fails re-query the API after a defined period.</t>
  </si>
  <si>
    <t>Failure to enforce mandatory field requirements resulting in incomplete requests.</t>
  </si>
  <si>
    <t>Error code responses returned from the Search by ServiceType api to the connecting system are not interpreted/handled correctly. An end user is unable to determine the next activity correctly.</t>
  </si>
  <si>
    <t>Connecting system functionality to handle error conditions is not working correctly. 
e.g. A fault in the connecting system results in wrong message being displayed.</t>
  </si>
  <si>
    <t>Supplier system not resilient to changes in API specifications or requirements, resulting in service disruptions or data parsing errors.</t>
  </si>
  <si>
    <t xml:space="preserve">No change management process.
Supplier contact details not up to date.
</t>
  </si>
  <si>
    <t>V&amp;P</t>
  </si>
  <si>
    <t>End user experiencing performance issues that are serious enough to render the system unusable.</t>
  </si>
  <si>
    <t>System/Solution Integrity</t>
  </si>
  <si>
    <t>Performance issues with the system.</t>
  </si>
  <si>
    <t>RFO</t>
  </si>
  <si>
    <t>System is unavailable.</t>
  </si>
  <si>
    <t>The solution is not resilient:
 - Resilience / Failover
      - Identification of any single points of failure
      - Load balancing design and failure scenarios
 - Backup and Recovery
 - Disaster Recovery</t>
  </si>
  <si>
    <t>The system is experiencing problems but the user has no visibility of this.</t>
  </si>
  <si>
    <t>Alerting and monitoring is either not present or not fit for purpose.</t>
  </si>
  <si>
    <t>The system has not deployed correctly.</t>
  </si>
  <si>
    <t>Poor transition / deployment plans.</t>
  </si>
  <si>
    <t>Guidance on Impact Scales</t>
  </si>
  <si>
    <t>You should use the impact scales to derive the Primary Impact Rating of the unwanted effect recorded on the Risk Log tab.</t>
  </si>
  <si>
    <t>Use the table below to identify the highest Impact Level that contains one or more statements that match the impact of the unwanted effect. This impact level should be used as the Primary Impact Rating.</t>
  </si>
  <si>
    <t>You are expected to contextualise the statements in the table with the unwanted effect.</t>
  </si>
  <si>
    <t>Important note</t>
  </si>
  <si>
    <t xml:space="preserve">The clinical impact definitions listed below are taken from DCB0129 and are maintained within that standard. </t>
  </si>
  <si>
    <t>Please ensure there have been no updates to the standard before using the definitions listed below to rate risks where Clinical is the primary area of impact.</t>
  </si>
  <si>
    <t> </t>
  </si>
  <si>
    <t>Impact Level 1</t>
  </si>
  <si>
    <t>Impact Level 2</t>
  </si>
  <si>
    <t>Impact Level 3</t>
  </si>
  <si>
    <t>Impact Level 4</t>
  </si>
  <si>
    <t>Impact Level 5</t>
  </si>
  <si>
    <t>Failure to meet a functional business requirement/user need, resulting in a technical issue, no impact to any programme or business objectives or operational goals, no change/workaround required.</t>
  </si>
  <si>
    <t>Failure to meet a functional business requirement/user need, resulting in failure to meet programme or business objectives or operational goals, still within acceptable limits, no changes/workaround required</t>
  </si>
  <si>
    <t>Failure to meet a functional business requirement/user need, resulting in failure to meet programme or business objectives or operational goals, requiring moderate changes/workaround to accommodate</t>
  </si>
  <si>
    <t>Failure to meet a functional business requirement/user need, resulting in failure to meet programme or business objectives or operational goals, requiring significant changes/workaround to accommodate</t>
  </si>
  <si>
    <t>Failure to meet a functional business requirement/user need, resulting in failure to meet programme or business objectives or operational goals, requires significant changes to accommodate, there are no workarounds.</t>
  </si>
  <si>
    <t>Technical/Business and Operational Goals - Local Only</t>
  </si>
  <si>
    <t>Failure to meet a functional business requirement/user need, resulting in failure to meet programme or business objectives or operational goals, moderate changes/workaround required to one or more of the National Systems</t>
  </si>
  <si>
    <t>Failure to meet a functional business requirement/user need, resulting in failure to meet programme or business objectives or operational goals, significant change(s) required to one or more of the National Systems. No workaround available</t>
  </si>
  <si>
    <t xml:space="preserve">Technical/Business and Operational Goals - National Scope </t>
  </si>
  <si>
    <t>Programme or Care Org budget unaffected</t>
  </si>
  <si>
    <t xml:space="preserve">Programme or Care Org budget impacted by up to +10% </t>
  </si>
  <si>
    <t>Programme or Care Org budget impacted by +11-50%</t>
  </si>
  <si>
    <t xml:space="preserve">Programme or Care Org budget impacted by +51-100% </t>
  </si>
  <si>
    <t xml:space="preserve">Programme or Care Org budget impacted by &gt;100% </t>
  </si>
  <si>
    <t>Cost</t>
  </si>
  <si>
    <t>No programme delay, outside planned contingency or workarounds</t>
  </si>
  <si>
    <t>Programme delay by up to +10% on plan</t>
  </si>
  <si>
    <t>Programme delay by +11-50% on plan</t>
  </si>
  <si>
    <t>Programme delay by +51-100% on plan</t>
  </si>
  <si>
    <t>Programme delay by &gt;100% on plan</t>
  </si>
  <si>
    <t>Schedule</t>
  </si>
  <si>
    <t>Solution design or implementaion results in a non-functional issue. The problem is rare and causes minimal loss of time. Minor cosmetic or consistency issue.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</si>
  <si>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still within acceptable limits, no changes/workaround required.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</si>
  <si>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requiring moderate changes/workaround to accommodate.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</si>
  <si>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requiring significant changes/workaround to accommodate.  Examples include but are not limited to; volume and performance, resilience, accessibility, and general readiness for operation.</t>
  </si>
  <si>
    <t>Solution design or implementaion results in a non-functional issue.  The problem is exhibited as a failure to meet programme or business objectives or operational goals, requires significant changes to accommodate, there are no workarounds.  Examples include but are not limited to; volume and performance, resilience, accessibility, and general readiness for operation.</t>
  </si>
  <si>
    <t>Quality</t>
  </si>
  <si>
    <t>Users remain happy with the system</t>
  </si>
  <si>
    <t>Users will be slightly irritated by the problem.</t>
  </si>
  <si>
    <t>Users will become unsatisfied with the system.</t>
  </si>
  <si>
    <t>User will be expecting problems to occur thus causing reputational damage</t>
  </si>
  <si>
    <t>The user is unable or unwilling to use the system. Complete dissatisfaction.</t>
  </si>
  <si>
    <t>Reputation</t>
  </si>
  <si>
    <t>Localised minor data quality issue, no impact to any programme or business objectives or operational goals, no change/workaround required</t>
  </si>
  <si>
    <t>Localised minor data quality issue, resulting in failure to meet programme or business objectives or operational goals, still within acceptable limits, no changes/workaround required</t>
  </si>
  <si>
    <t>Localised moderate data quality issue, resulting in failure to meet programme or business objectives or operational goals, requiring minor changes/workaround to accommodate</t>
  </si>
  <si>
    <t>Localised significant data quality issue, resulting in failure to meet programme or business objectives or operational goals, requiring extensive changes/workaround to accommodate</t>
  </si>
  <si>
    <t>Data quality issue affecting centrally stored data or data consumed by other systems resulting in failure to meet programme or business objectives or operational goals, requires change/workaround to accommodate</t>
  </si>
  <si>
    <t>Data Quality/Business and Operational Goals - Local and National</t>
  </si>
  <si>
    <t>Moderate technical or data quality issue, resulting in failure to meet programme or business objectives or operational goals, requiring minor changes/workaround prior to secondary use of the dataset</t>
  </si>
  <si>
    <t>Significant technical or data quality issue, resulting in failure to meet programme or business objectives or operational goals, requiring extensive changes/workaround prior to secondary use of the dataset</t>
  </si>
  <si>
    <t>Catastrophic technical or data quality issue, resulting in failure to meet programme or business objectives or operational goals, no change/workaround available. Unable to use the dataset for secondary uses</t>
  </si>
  <si>
    <t>Data Quality/Business and Operational Goals - Secondary Usel</t>
  </si>
  <si>
    <t>Breach of confidentiality for personal data, only a single data subject affected.</t>
  </si>
  <si>
    <t>Breach of confidentiality for personal data &lt;10 data subjects impacted</t>
  </si>
  <si>
    <t>Breach of confidentiality for personal data &lt;50 data subjects impacted</t>
  </si>
  <si>
    <t>Breach of confidentiality for personal data for up to 100 data subjects impacted
OR
Breach of confidentiality for sensitive personal data for single data subject</t>
  </si>
  <si>
    <t>Breach of confidentiality for personal data for up to 1000 data subjects impacted
OR
Breach of confidentiality for sensitive personal data for more than a single data subject</t>
  </si>
  <si>
    <t>Confidentiality</t>
  </si>
  <si>
    <t>Minor data integrity ssue, no impact to any programme or business objectives or operational goals, no change/workaround required.</t>
  </si>
  <si>
    <t>Minor data integrity  issue, resulting in failure to meet programme or business objectives or operational goals, still within acceptable limits, no changes/workaround required.</t>
  </si>
  <si>
    <t>Moderate data integrity issue, resulting in failure to meet programme or business objectives or operational goals, requiring minor changes/workaround.</t>
  </si>
  <si>
    <t>Significant data integrity issue, resulting in failure to meet programme or business objectives or operational goals, requiring significant changes/workaround to accommodate</t>
  </si>
  <si>
    <t>Catastrophic data integrity issue, resulting in failure to meet programme or business objectives or operational goals, requires significant changes to accommodate, there are no workarounds</t>
  </si>
  <si>
    <t>Integrity</t>
  </si>
  <si>
    <t>Minor availability issue, no impact to any programme or business objectives or operational goals,</t>
  </si>
  <si>
    <t>Minor availability issue, still within acceptable limits and not impacting stakeholders</t>
  </si>
  <si>
    <t>Moderate availability issue, impacting stakeholders, service still within acceptable limits</t>
  </si>
  <si>
    <t>Significant availabilityy issue, bringing considerable inconvience to stakeholders, resulting in failure to meet programme or business objectives or operational goals.</t>
  </si>
  <si>
    <t>Catastrophic availability issue, bringing unacceptable inconvience to stakeholders, resulting in failure to meet programme or business objectives or operational goals.</t>
  </si>
  <si>
    <t>Availability</t>
  </si>
  <si>
    <t>Vulnerability discovered. Rated Low, remediation unlikely, mitigation provided. Residual risk accepted.</t>
  </si>
  <si>
    <t>Vulnerability discovered. Rated Medium, remediation unlikely, mitigation / workaround established. Residual risk accepted for private &amp; public beta, but long term solution required.</t>
  </si>
  <si>
    <t>Vulnerability discovered. Rated High, remediation unlikely in the short term, mitigation / workaround established. Residual risk accepted only for private beta, long term solution required before public beta.</t>
  </si>
  <si>
    <t>Vulnerability discovered. Rated High / Critical, remediation unlikely in the short term, mitigation / workaround not sufficient. Residual risk not accepted for private beta until quick fix is provided in lieu of a long term solution.</t>
  </si>
  <si>
    <t>Vulnerability discovered. Rated High / Critical, remediation unlikely in the short term, no adequate mitigation / workaround. No way forward until solution developed.</t>
  </si>
  <si>
    <t>Total No. of Risks</t>
  </si>
  <si>
    <t>SEVERITY</t>
  </si>
  <si>
    <t>NOT CLASSIFIED</t>
  </si>
  <si>
    <t>PRIMARY AREA OF IMPACT</t>
  </si>
  <si>
    <t>PRE-MITIGATION SCORE</t>
  </si>
  <si>
    <t>Between 1 and 3</t>
  </si>
  <si>
    <t>Between 4 and 7</t>
  </si>
  <si>
    <t>Between 8 and 14</t>
  </si>
  <si>
    <t>Between 15 and 19</t>
  </si>
  <si>
    <t>Between 20 and 25</t>
  </si>
  <si>
    <t>POST-MITIGATION SCORE</t>
  </si>
  <si>
    <t>&gt;15</t>
  </si>
  <si>
    <t>Needs to be zero for Beta</t>
  </si>
  <si>
    <t>&gt;10</t>
  </si>
  <si>
    <t>Needs to be zero for Go-Live</t>
  </si>
  <si>
    <t>DosEPSAPI-001</t>
  </si>
  <si>
    <t>An authorised user does not have access to Directory of Services (DoS) EPS API functionality.</t>
  </si>
  <si>
    <t>DosEPSAPI-002</t>
  </si>
  <si>
    <t>DosEPSAPI-003</t>
  </si>
  <si>
    <t>DosEPSAPI-004</t>
  </si>
  <si>
    <t>DosEPSAPI-005</t>
  </si>
  <si>
    <t>DosEPSAPI-021</t>
  </si>
  <si>
    <t>DosEPSAPI-020</t>
  </si>
  <si>
    <t>DosEPSAPI-019</t>
  </si>
  <si>
    <t>DosEPSAPI-018</t>
  </si>
  <si>
    <t>DosEPSAPI-017</t>
  </si>
  <si>
    <t>DosEPSAPI-016</t>
  </si>
  <si>
    <t>DosEPSAPI-015</t>
  </si>
  <si>
    <t>DosEPSAPI-014</t>
  </si>
  <si>
    <t>DosEPSAPI-013</t>
  </si>
  <si>
    <t>Connecting system has not applied appropriate access controls before querying the DoS API.This query should result in 403 error</t>
  </si>
  <si>
    <t>Unsuitable System Design
Inadequate business processes
Bugs/Issues with the functionality
more information at https://nhsconnect.github.io/eps-dos-api/errors.html</t>
  </si>
  <si>
    <t>Search Parameter  (byLocationAndTime)- Patient disposition specific.</t>
  </si>
  <si>
    <t>Search Parameter  (byLocationAndTime)- Relevant opening hours</t>
  </si>
  <si>
    <t>Response returned from the search query request does not include the results for the dispenser sevices that have relevant openining hours.</t>
  </si>
  <si>
    <t>Response returned from the search query request does not include the results for the dispenser sevices dictated by patient disposition (time frame)</t>
  </si>
  <si>
    <t>Search Parameter  (byLocationAndTime)- Passing an integer number of hours</t>
  </si>
  <si>
    <t>Search Parameter  (byLocationAndTime)- Ordering of dispensers</t>
  </si>
  <si>
    <t>Connecting System displays incorrect or incomplete Search by LocationAnd Time .(Passing an integer number of hours to the API will ensure that all dispensers returned in results are open within at least a portion of that timeframe.)</t>
  </si>
  <si>
    <t>Response returned from the search query request does not include the results for the  correct dispenser .</t>
  </si>
  <si>
    <t>Tracking and logging not in place</t>
  </si>
  <si>
    <t>DosEPSAPI-006</t>
  </si>
  <si>
    <t>DosEPSAPI-007</t>
  </si>
  <si>
    <t>DosEPSAPI-008</t>
  </si>
  <si>
    <t>DosEPSAPI-010</t>
  </si>
  <si>
    <t>DosEPSAPI-011</t>
  </si>
  <si>
    <t>DosEPSAPI-012</t>
  </si>
  <si>
    <t xml:space="preserve">The connecting system is not compliant to the epsdosapi specification i.e. structure incorrect, data correct.
</t>
  </si>
  <si>
    <t>DosEPSAPI-009</t>
  </si>
  <si>
    <t>Error messages are not prominently displayed
Error messages aren't clear or are solely error codes
Error messages do not give clear advice/instructions to the user
For guidance - https://nhsconnect.github.io/eps-dos-api/errors.html (all error messages to be evidenced.)</t>
  </si>
  <si>
    <t xml:space="preserve">Incorrect data returned by connecting system i.e. structure correct, data incorrect.(All applicable disposition codes should be tested )
</t>
  </si>
  <si>
    <t xml:space="preserve">Search Parameter  (byLocationAndTime &amp; byNameAndPostcode) </t>
  </si>
  <si>
    <t>Connecting system fails to update local data store e.g. DB issues</t>
  </si>
  <si>
    <t>If functionality supported, the Connecting System fails to save the Directory of Services (DoS) data locally for Search by Service Type. ( only applicable of data stored locally)</t>
  </si>
  <si>
    <t>Connecting System is using historic Search by ServiceType data to inform care decisions. (only applicable if historic search is implemented)</t>
  </si>
  <si>
    <t>Unsuitable System Design
Field validation not in place
Negative Scenarios not tested.</t>
  </si>
  <si>
    <t>User finds it difficult to read the Search results returned by the service in the connecting system.</t>
  </si>
  <si>
    <t xml:space="preserve">Connecting system fails to render the Search e Response in an easily accessible and readable way.
</t>
  </si>
  <si>
    <t xml:space="preserve">DoS EPS API </t>
  </si>
  <si>
    <t>Draft</t>
  </si>
  <si>
    <t>An unauthorised user gains access to Directory of Services (DoS) EPS API functionality.</t>
  </si>
  <si>
    <t>Connecting System displays incorrect or incomplete Search by LocationAnd Time .(The system should order by distance and return the five neaEPS. If a maximum distance filter is included this is applied, otherwise the system will default to a maximum distance of 38km.)</t>
  </si>
  <si>
    <t>Search Parameter  (byNameAndPostcode)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</si>
</sst>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2"/>
      <color theme="1"/>
      <name val="Calibri"/>
      <family val="2"/>
      <scheme val="minor"/>
    </font>
    <font>
      <sz val="12"/>
      <color theme="1"/>
      <name val="Arial"/>
      <family val="2"/>
    </font>
    <font>
      <b/>
      <sz val="10"/>
      <color theme="1"/>
      <name val="Arial"/>
      <family val="2"/>
    </font>
    <font>
      <b/>
      <sz val="10"/>
      <name val="Arial"/>
      <family val="2"/>
    </font>
    <font>
      <b/>
      <sz val="12"/>
      <color rgb="FF000000"/>
      <name val="Arial"/>
      <family val="2"/>
    </font>
    <font>
      <sz val="12"/>
      <color rgb="FF000000"/>
      <name val="Arial"/>
      <family val="2"/>
    </font>
    <font>
      <sz val="12"/>
      <name val="Arial"/>
      <family val="2"/>
    </font>
    <font>
      <sz val="10"/>
      <name val="Arial"/>
      <family val="2"/>
    </font>
    <font>
      <sz val="12"/>
      <color rgb="FFFF0000"/>
      <name val="Arial"/>
      <family val="2"/>
    </font>
    <font>
      <sz val="10"/>
      <color rgb="FF0F0F0F"/>
      <name val="Arial"/>
      <family val="2"/>
    </font>
    <font>
      <sz val="10"/>
      <color rgb="FF000000"/>
      <name val="Arial"/>
      <family val="2"/>
    </font>
    <font>
      <sz val="10"/>
      <color rgb="FF000000"/>
      <name val="Calibri"/>
      <family val="2"/>
    </font>
    <font>
      <b/>
      <sz val="10"/>
      <color rgb="FF000000"/>
      <name val="Arial"/>
      <family val="2"/>
    </font>
    <font>
      <b/>
      <sz val="12"/>
      <color theme="1"/>
      <name val="Calibri"/>
      <family val="2"/>
      <scheme val="minor"/>
    </font>
    <font>
      <b/>
      <sz val="12"/>
      <color theme="0"/>
      <name val="Arial"/>
      <family val="2"/>
    </font>
    <font>
      <sz val="12"/>
      <color rgb="FF333333"/>
      <name val="Arial"/>
      <family val="2"/>
    </font>
    <font>
      <b/>
      <sz val="12"/>
      <color theme="1"/>
      <name val="Arial"/>
      <family val="2"/>
    </font>
    <font>
      <b/>
      <sz val="18"/>
      <color rgb="FF333333"/>
      <name val="Arial"/>
      <family val="2"/>
    </font>
    <font>
      <sz val="28"/>
      <color rgb="FF423FFF"/>
      <name val="Arial"/>
      <family val="2"/>
    </font>
    <font>
      <b/>
      <sz val="12"/>
      <color rgb="FF333333"/>
      <name val="Arial"/>
      <family val="2"/>
    </font>
    <font>
      <sz val="12"/>
      <color rgb="FFFF0000"/>
      <name val="Calibri"/>
      <family val="2"/>
      <scheme val="minor"/>
    </font>
    <font>
      <sz val="11"/>
      <color rgb="FF212121"/>
      <name val="Arial"/>
      <family val="2"/>
    </font>
    <font>
      <sz val="11"/>
      <color rgb="FF000000"/>
      <name val="Arial"/>
      <family val="2"/>
    </font>
    <font>
      <b/>
      <sz val="22"/>
      <color rgb="FF3830FF"/>
      <name val="Calibri"/>
      <family val="2"/>
      <scheme val="minor"/>
    </font>
    <font>
      <sz val="12"/>
      <color rgb="FF423FFF"/>
      <name val="Arial"/>
      <family val="2"/>
    </font>
    <font>
      <sz val="11"/>
      <color rgb="FF006100"/>
      <name val="Calibri"/>
      <family val="2"/>
      <scheme val="minor"/>
    </font>
    <font>
      <sz val="10"/>
      <color theme="1"/>
      <name val="Arial"/>
      <family val="2"/>
    </font>
    <font>
      <i/>
      <sz val="12"/>
      <color theme="1"/>
      <name val="Arial"/>
      <family val="2"/>
    </font>
    <font>
      <i/>
      <sz val="12"/>
      <color theme="1"/>
      <name val="Calibri"/>
      <family val="2"/>
      <scheme val="minor"/>
    </font>
    <font>
      <sz val="8"/>
      <name val="Calibri"/>
      <family val="2"/>
      <scheme val="minor"/>
    </font>
    <font>
      <b/>
      <sz val="24"/>
      <color theme="1"/>
      <name val="Calibri"/>
      <family val="2"/>
      <scheme val="minor"/>
    </font>
    <font>
      <b/>
      <sz val="16"/>
      <color theme="1"/>
      <name val="Calibri"/>
      <family val="2"/>
      <scheme val="minor"/>
    </font>
    <font>
      <b/>
      <sz val="16"/>
      <color rgb="FF423FFF"/>
      <name val="Arial"/>
      <family val="2"/>
    </font>
    <font>
      <sz val="12"/>
      <color rgb="FF000000"/>
      <name val="Calibri"/>
      <family val="2"/>
      <scheme val="minor"/>
    </font>
    <font>
      <sz val="12"/>
      <color rgb="FF000000"/>
      <name val="Calibri"/>
      <family val="2"/>
    </font>
    <font>
      <b/>
      <sz val="12"/>
      <color rgb="FF000000"/>
      <name val="Calibri"/>
      <family val="2"/>
    </font>
    <font>
      <sz val="12"/>
      <color rgb="FFFF0000"/>
      <name val="Calibri"/>
      <family val="2"/>
    </font>
    <font>
      <b/>
      <sz val="12"/>
      <color theme="1"/>
      <name val="Calibri"/>
      <family val="2"/>
    </font>
    <font>
      <b/>
      <sz val="16"/>
      <color theme="1"/>
      <name val="Arial"/>
      <family val="2"/>
    </font>
    <font>
      <b/>
      <u/>
      <sz val="12"/>
      <color theme="1"/>
      <name val="Arial"/>
      <family val="2"/>
    </font>
    <font>
      <sz val="11"/>
      <color theme="1"/>
      <name val="Arial"/>
      <family val="2"/>
    </font>
    <font>
      <b/>
      <sz val="22"/>
      <color theme="1"/>
      <name val="Calibri"/>
      <family val="2"/>
      <scheme val="minor"/>
    </font>
    <font>
      <b/>
      <sz val="22"/>
      <color theme="0"/>
      <name val="Calibri"/>
      <family val="2"/>
      <scheme val="minor"/>
    </font>
    <font>
      <b/>
      <sz val="18"/>
      <color theme="1"/>
      <name val="Arial"/>
      <family val="2"/>
    </font>
    <font>
      <b/>
      <sz val="24"/>
      <color theme="0"/>
      <name val="Calibri"/>
      <family val="2"/>
      <scheme val="minor"/>
    </font>
    <font>
      <b/>
      <sz val="14"/>
      <color theme="1"/>
      <name val="Arial"/>
      <family val="2"/>
    </font>
    <font>
      <b/>
      <sz val="12"/>
      <color rgb="FF045DB8"/>
      <name val="Arial"/>
      <family val="2"/>
    </font>
    <font>
      <b/>
      <sz val="16"/>
      <color theme="0"/>
      <name val="Arial"/>
      <family val="2"/>
    </font>
    <font>
      <sz val="16"/>
      <color theme="0"/>
      <name val="Arial"/>
      <family val="2"/>
    </font>
    <font>
      <sz val="16"/>
      <color theme="0"/>
      <name val="Calibri"/>
      <family val="2"/>
      <scheme val="minor"/>
    </font>
  </fonts>
  <fills count="26">
    <fill>
      <patternFill patternType="none"/>
    </fill>
    <fill>
      <patternFill patternType="gray125"/>
    </fill>
    <fill>
      <patternFill patternType="solid">
        <fgColor rgb="FF92D050"/>
        <bgColor rgb="FFFFC000"/>
      </patternFill>
    </fill>
    <fill>
      <patternFill patternType="solid">
        <fgColor rgb="FFFFFFFF"/>
        <bgColor rgb="FFFFFFFF"/>
      </patternFill>
    </fill>
    <fill>
      <patternFill patternType="solid">
        <fgColor rgb="FFC0C0C0"/>
        <bgColor rgb="FFC0C0C0"/>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
      <patternFill patternType="solid">
        <fgColor rgb="FFC6EFCE"/>
      </patternFill>
    </fill>
    <fill>
      <patternFill patternType="solid">
        <fgColor theme="0"/>
        <bgColor indexed="64"/>
      </patternFill>
    </fill>
    <fill>
      <patternFill patternType="solid">
        <fgColor theme="1" tint="0.34998626667073579"/>
        <bgColor indexed="64"/>
      </patternFill>
    </fill>
    <fill>
      <patternFill patternType="solid">
        <fgColor rgb="FFD9D9D9"/>
        <bgColor rgb="FF000000"/>
      </patternFill>
    </fill>
    <fill>
      <patternFill patternType="solid">
        <fgColor rgb="FFF2F2F2"/>
        <bgColor rgb="FF000000"/>
      </patternFill>
    </fill>
    <fill>
      <patternFill patternType="solid">
        <fgColor rgb="FFFFFFFF"/>
        <bgColor indexed="64"/>
      </patternFill>
    </fill>
    <fill>
      <patternFill patternType="solid">
        <fgColor theme="1"/>
        <bgColor indexed="64"/>
      </patternFill>
    </fill>
    <fill>
      <patternFill patternType="solid">
        <fgColor theme="1"/>
        <bgColor rgb="FFDBE5F1"/>
      </patternFill>
    </fill>
    <fill>
      <patternFill patternType="solid">
        <fgColor theme="0" tint="-4.9989318521683403E-2"/>
        <bgColor indexed="64"/>
      </patternFill>
    </fill>
    <fill>
      <patternFill patternType="solid">
        <fgColor rgb="FF045DB8"/>
        <bgColor indexed="64"/>
      </patternFill>
    </fill>
    <fill>
      <patternFill patternType="solid">
        <fgColor rgb="FF71CCF0"/>
        <bgColor indexed="64"/>
      </patternFill>
    </fill>
    <fill>
      <patternFill patternType="solid">
        <fgColor rgb="FFFFB81C"/>
        <bgColor indexed="64"/>
      </patternFill>
    </fill>
    <fill>
      <patternFill patternType="solid">
        <fgColor rgb="FF023087"/>
        <bgColor indexed="64"/>
      </patternFill>
    </fill>
    <fill>
      <patternFill patternType="solid">
        <fgColor rgb="FFA9E1F6"/>
        <bgColor indexed="64"/>
      </patternFill>
    </fill>
    <fill>
      <patternFill patternType="solid">
        <fgColor rgb="FFA9E1F6"/>
        <bgColor rgb="FFFFC000"/>
      </patternFill>
    </fill>
    <fill>
      <patternFill patternType="solid">
        <fgColor rgb="FFFFD476"/>
        <bgColor indexed="64"/>
      </patternFill>
    </fill>
    <fill>
      <patternFill patternType="solid">
        <fgColor rgb="FFFFD476"/>
        <bgColor rgb="FFFFC000"/>
      </patternFill>
    </fill>
  </fills>
  <borders count="83">
    <border>
      <left/>
      <right/>
      <top/>
      <bottom/>
      <diagonal/>
    </border>
    <border>
      <left/>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diagonal/>
    </border>
    <border>
      <left style="thin">
        <color rgb="FF000000"/>
      </left>
      <right/>
      <top/>
      <bottom/>
      <diagonal/>
    </border>
    <border>
      <left style="medium">
        <color rgb="FF000000"/>
      </left>
      <right/>
      <top/>
      <bottom/>
      <diagonal/>
    </border>
    <border>
      <left style="thin">
        <color rgb="FF000000"/>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thin">
        <color rgb="FF000000"/>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rgb="FF000000"/>
      </left>
      <right/>
      <top style="medium">
        <color rgb="FF000000"/>
      </top>
      <bottom style="thin">
        <color rgb="FF000000"/>
      </bottom>
      <diagonal/>
    </border>
    <border>
      <left/>
      <right/>
      <top style="medium">
        <color rgb="FF000000"/>
      </top>
      <bottom/>
      <diagonal/>
    </border>
    <border>
      <left/>
      <right/>
      <top style="thin">
        <color indexed="64"/>
      </top>
      <bottom style="thin">
        <color indexed="64"/>
      </bottom>
      <diagonal/>
    </border>
    <border>
      <left style="thin">
        <color indexed="64"/>
      </left>
      <right/>
      <top/>
      <bottom/>
      <diagonal/>
    </border>
    <border>
      <left/>
      <right/>
      <top style="thin">
        <color rgb="FF000000"/>
      </top>
      <bottom/>
      <diagonal/>
    </border>
    <border>
      <left/>
      <right/>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top style="thin">
        <color indexed="64"/>
      </top>
      <bottom/>
      <diagonal/>
    </border>
    <border>
      <left/>
      <right/>
      <top style="medium">
        <color rgb="FF000000"/>
      </top>
      <bottom style="thin">
        <color rgb="FF000000"/>
      </bottom>
      <diagonal/>
    </border>
    <border>
      <left style="thick">
        <color auto="1"/>
      </left>
      <right/>
      <top/>
      <bottom/>
      <diagonal/>
    </border>
    <border>
      <left/>
      <right style="medium">
        <color rgb="FF000000"/>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indexed="64"/>
      </top>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rgb="FF000000"/>
      </left>
      <right style="thin">
        <color rgb="FF000000"/>
      </right>
      <top/>
      <bottom style="medium">
        <color rgb="FF000000"/>
      </bottom>
      <diagonal/>
    </border>
    <border>
      <left style="thin">
        <color indexed="64"/>
      </left>
      <right style="thin">
        <color indexed="64"/>
      </right>
      <top/>
      <bottom style="medium">
        <color rgb="FF000000"/>
      </bottom>
      <diagonal/>
    </border>
    <border>
      <left style="thin">
        <color rgb="FF000000"/>
      </left>
      <right style="medium">
        <color rgb="FF000000"/>
      </right>
      <top/>
      <bottom style="medium">
        <color rgb="FF000000"/>
      </bottom>
      <diagonal/>
    </border>
    <border>
      <left/>
      <right style="thin">
        <color indexed="64"/>
      </right>
      <top/>
      <bottom/>
      <diagonal/>
    </border>
    <border>
      <left/>
      <right style="medium">
        <color rgb="FF000000"/>
      </right>
      <top style="medium">
        <color rgb="FF000000"/>
      </top>
      <bottom style="thin">
        <color rgb="FF000000"/>
      </bottom>
      <diagonal/>
    </border>
    <border>
      <left/>
      <right style="thin">
        <color indexed="64"/>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rgb="FF000000"/>
      </top>
      <bottom/>
      <diagonal/>
    </border>
    <border>
      <left/>
      <right style="thin">
        <color indexed="64"/>
      </right>
      <top/>
      <bottom style="thin">
        <color indexed="64"/>
      </bottom>
      <diagonal/>
    </border>
  </borders>
  <cellStyleXfs count="2">
    <xf numFmtId="0" fontId="0" fillId="0" borderId="0"/>
    <xf numFmtId="0" fontId="25" fillId="9" borderId="0" applyNumberFormat="0" applyBorder="0" applyAlignment="0" applyProtection="0"/>
  </cellStyleXfs>
  <cellXfs count="352">
    <xf numFmtId="0" fontId="0" fillId="0" borderId="0" xfId="0"/>
    <xf numFmtId="0" fontId="0" fillId="0" borderId="0" xfId="0" applyAlignment="1">
      <alignment horizontal="left" vertical="top"/>
    </xf>
    <xf numFmtId="0" fontId="5"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wrapText="1"/>
    </xf>
    <xf numFmtId="0" fontId="12" fillId="0" borderId="0" xfId="0" applyFont="1" applyAlignment="1">
      <alignment vertical="top" wrapText="1"/>
    </xf>
    <xf numFmtId="0" fontId="10" fillId="0" borderId="0" xfId="0" applyFont="1" applyAlignment="1">
      <alignment vertical="top" wrapText="1"/>
    </xf>
    <xf numFmtId="0" fontId="12" fillId="0" borderId="0" xfId="0" applyFont="1" applyAlignment="1">
      <alignment horizontal="left" vertical="center"/>
    </xf>
    <xf numFmtId="0" fontId="10" fillId="0" borderId="0" xfId="0" applyFont="1"/>
    <xf numFmtId="0" fontId="3" fillId="4" borderId="6" xfId="0" applyFont="1" applyFill="1" applyBorder="1" applyAlignment="1">
      <alignment horizontal="left" vertical="center" wrapText="1"/>
    </xf>
    <xf numFmtId="0" fontId="3" fillId="4" borderId="6" xfId="0" applyFont="1" applyFill="1" applyBorder="1" applyAlignment="1">
      <alignment vertical="center"/>
    </xf>
    <xf numFmtId="164" fontId="10" fillId="0" borderId="6" xfId="0" applyNumberFormat="1" applyFont="1" applyBorder="1"/>
    <xf numFmtId="14" fontId="10" fillId="0" borderId="6" xfId="0" applyNumberFormat="1" applyFont="1" applyBorder="1"/>
    <xf numFmtId="0" fontId="10" fillId="0" borderId="6" xfId="0" applyFont="1" applyBorder="1" applyAlignment="1">
      <alignment wrapText="1"/>
    </xf>
    <xf numFmtId="14" fontId="10" fillId="0" borderId="6" xfId="0" applyNumberFormat="1" applyFont="1" applyBorder="1" applyAlignment="1">
      <alignment horizontal="right"/>
    </xf>
    <xf numFmtId="0" fontId="10" fillId="0" borderId="6" xfId="0" applyFont="1" applyBorder="1"/>
    <xf numFmtId="0" fontId="5" fillId="0" borderId="8" xfId="0" applyFont="1" applyBorder="1" applyAlignment="1">
      <alignment horizontal="left" vertical="top" wrapText="1"/>
    </xf>
    <xf numFmtId="0" fontId="10" fillId="0" borderId="3" xfId="0" applyFont="1" applyBorder="1" applyAlignment="1">
      <alignment wrapText="1"/>
    </xf>
    <xf numFmtId="14" fontId="10" fillId="0" borderId="3" xfId="0" applyNumberFormat="1" applyFont="1" applyBorder="1"/>
    <xf numFmtId="0" fontId="10" fillId="0" borderId="2" xfId="0" applyFont="1" applyBorder="1" applyAlignment="1">
      <alignment horizontal="left" vertical="center"/>
    </xf>
    <xf numFmtId="0" fontId="6" fillId="0" borderId="2" xfId="0" applyFont="1" applyBorder="1"/>
    <xf numFmtId="0" fontId="10" fillId="0" borderId="2" xfId="0" applyFont="1" applyBorder="1" applyAlignment="1">
      <alignment wrapText="1"/>
    </xf>
    <xf numFmtId="14" fontId="10" fillId="0" borderId="2" xfId="0" applyNumberFormat="1" applyFont="1" applyBorder="1"/>
    <xf numFmtId="0" fontId="13" fillId="0" borderId="0" xfId="0" applyFont="1"/>
    <xf numFmtId="164" fontId="10" fillId="0" borderId="6" xfId="0" applyNumberFormat="1" applyFont="1" applyBorder="1" applyAlignment="1">
      <alignment horizontal="right"/>
    </xf>
    <xf numFmtId="164" fontId="10" fillId="0" borderId="3" xfId="0" applyNumberFormat="1" applyFont="1" applyBorder="1" applyAlignment="1">
      <alignment horizontal="right"/>
    </xf>
    <xf numFmtId="164" fontId="10" fillId="0" borderId="2" xfId="0" applyNumberFormat="1" applyFont="1" applyBorder="1" applyAlignment="1">
      <alignment horizontal="right"/>
    </xf>
    <xf numFmtId="0" fontId="13" fillId="0" borderId="30" xfId="0" applyFont="1" applyBorder="1"/>
    <xf numFmtId="0" fontId="6" fillId="0" borderId="5" xfId="0" applyFont="1" applyBorder="1"/>
    <xf numFmtId="0" fontId="0" fillId="0" borderId="32" xfId="0" applyBorder="1"/>
    <xf numFmtId="0" fontId="26" fillId="0" borderId="2" xfId="0" applyFont="1" applyBorder="1" applyAlignment="1">
      <alignment horizontal="left" vertical="top" wrapText="1"/>
    </xf>
    <xf numFmtId="0" fontId="13" fillId="0" borderId="42" xfId="0" applyFont="1" applyBorder="1"/>
    <xf numFmtId="0" fontId="13" fillId="0" borderId="52" xfId="0" applyFont="1" applyBorder="1"/>
    <xf numFmtId="0" fontId="13" fillId="0" borderId="52" xfId="0" applyFont="1" applyBorder="1" applyAlignment="1">
      <alignment horizontal="center"/>
    </xf>
    <xf numFmtId="0" fontId="0" fillId="0" borderId="52" xfId="0" applyBorder="1"/>
    <xf numFmtId="0" fontId="20" fillId="0" borderId="52" xfId="0" applyFont="1" applyBorder="1"/>
    <xf numFmtId="2" fontId="10" fillId="0" borderId="6" xfId="0" applyNumberFormat="1" applyFont="1" applyBorder="1"/>
    <xf numFmtId="0" fontId="0" fillId="0" borderId="53" xfId="0" applyBorder="1"/>
    <xf numFmtId="0" fontId="3" fillId="3" borderId="0" xfId="0" applyFont="1" applyFill="1" applyAlignment="1">
      <alignment horizontal="left" vertical="center"/>
    </xf>
    <xf numFmtId="0" fontId="3" fillId="4" borderId="4" xfId="0" applyFont="1" applyFill="1" applyBorder="1" applyAlignment="1">
      <alignment horizontal="left" vertical="center" wrapText="1"/>
    </xf>
    <xf numFmtId="0" fontId="10" fillId="0" borderId="4" xfId="0" applyFont="1" applyBorder="1" applyAlignment="1">
      <alignment horizontal="left" vertical="center"/>
    </xf>
    <xf numFmtId="0" fontId="13" fillId="0" borderId="30" xfId="0" applyFont="1" applyBorder="1" applyAlignment="1">
      <alignment horizontal="center"/>
    </xf>
    <xf numFmtId="0" fontId="13" fillId="0" borderId="42" xfId="0" applyFont="1" applyBorder="1" applyAlignment="1">
      <alignment horizontal="center"/>
    </xf>
    <xf numFmtId="164" fontId="10" fillId="0" borderId="3" xfId="0" applyNumberFormat="1" applyFont="1" applyBorder="1"/>
    <xf numFmtId="14" fontId="10" fillId="0" borderId="3" xfId="0" applyNumberFormat="1" applyFont="1" applyBorder="1" applyAlignment="1">
      <alignment horizontal="right"/>
    </xf>
    <xf numFmtId="164" fontId="10" fillId="0" borderId="2" xfId="0" applyNumberFormat="1" applyFont="1" applyBorder="1"/>
    <xf numFmtId="14" fontId="10" fillId="0" borderId="2" xfId="0" applyNumberFormat="1" applyFont="1" applyBorder="1" applyAlignment="1">
      <alignment horizontal="right"/>
    </xf>
    <xf numFmtId="0" fontId="5" fillId="0" borderId="0" xfId="0" applyFont="1" applyAlignment="1">
      <alignment horizontal="left" vertical="top" wrapText="1"/>
    </xf>
    <xf numFmtId="0" fontId="13" fillId="11" borderId="0" xfId="0" applyFont="1" applyFill="1"/>
    <xf numFmtId="0" fontId="0" fillId="0" borderId="0" xfId="0" applyAlignment="1">
      <alignment horizontal="right"/>
    </xf>
    <xf numFmtId="1" fontId="0" fillId="0" borderId="0" xfId="0" applyNumberFormat="1" applyAlignment="1">
      <alignment horizontal="right"/>
    </xf>
    <xf numFmtId="0" fontId="33" fillId="0" borderId="0" xfId="0" applyFont="1"/>
    <xf numFmtId="0" fontId="0" fillId="11" borderId="0" xfId="0" applyFill="1"/>
    <xf numFmtId="0" fontId="0" fillId="0" borderId="0" xfId="0" applyAlignment="1">
      <alignment horizontal="left"/>
    </xf>
    <xf numFmtId="0" fontId="6" fillId="0" borderId="2" xfId="0" applyFont="1" applyBorder="1" applyAlignment="1">
      <alignment horizontal="left" vertical="top" wrapText="1"/>
    </xf>
    <xf numFmtId="0" fontId="15" fillId="0" borderId="2" xfId="0" applyFont="1" applyBorder="1" applyAlignment="1">
      <alignment vertical="top" wrapText="1"/>
    </xf>
    <xf numFmtId="164" fontId="10" fillId="0" borderId="40" xfId="0" applyNumberFormat="1" applyFont="1" applyBorder="1"/>
    <xf numFmtId="14" fontId="10" fillId="0" borderId="40" xfId="0" applyNumberFormat="1" applyFont="1" applyBorder="1" applyAlignment="1">
      <alignment horizontal="right"/>
    </xf>
    <xf numFmtId="0" fontId="10" fillId="0" borderId="40" xfId="0" applyFont="1" applyBorder="1" applyAlignment="1">
      <alignment wrapText="1"/>
    </xf>
    <xf numFmtId="0" fontId="26" fillId="0" borderId="2" xfId="0" applyFont="1" applyBorder="1" applyAlignment="1">
      <alignment horizontal="left" vertical="top"/>
    </xf>
    <xf numFmtId="0" fontId="1" fillId="0" borderId="8" xfId="0" applyFont="1" applyBorder="1" applyAlignment="1">
      <alignment horizontal="left" vertical="top" wrapText="1"/>
    </xf>
    <xf numFmtId="0" fontId="1" fillId="0" borderId="2" xfId="0" applyFont="1" applyBorder="1" applyAlignment="1">
      <alignment horizontal="left" vertical="top" wrapText="1"/>
    </xf>
    <xf numFmtId="0" fontId="1" fillId="0" borderId="40" xfId="0" applyFont="1" applyBorder="1" applyAlignment="1">
      <alignment horizontal="left" vertical="top" wrapText="1"/>
    </xf>
    <xf numFmtId="0" fontId="1" fillId="0" borderId="39" xfId="0" applyFont="1" applyBorder="1" applyAlignment="1">
      <alignment horizontal="left" vertical="top" wrapText="1"/>
    </xf>
    <xf numFmtId="0" fontId="1" fillId="0" borderId="5" xfId="0" applyFont="1" applyBorder="1" applyAlignment="1">
      <alignment horizontal="left" vertical="top" wrapText="1"/>
    </xf>
    <xf numFmtId="0" fontId="0" fillId="0" borderId="6" xfId="0" applyBorder="1" applyAlignment="1">
      <alignment vertical="top" wrapText="1"/>
    </xf>
    <xf numFmtId="0" fontId="5" fillId="0" borderId="2" xfId="0" applyFont="1" applyBorder="1" applyAlignment="1">
      <alignment horizontal="left" vertical="top" wrapText="1"/>
    </xf>
    <xf numFmtId="0" fontId="0" fillId="7" borderId="34" xfId="0" applyFill="1" applyBorder="1"/>
    <xf numFmtId="0" fontId="0" fillId="7" borderId="35" xfId="0" applyFill="1" applyBorder="1"/>
    <xf numFmtId="0" fontId="0" fillId="7" borderId="32" xfId="0" applyFill="1" applyBorder="1"/>
    <xf numFmtId="0" fontId="0" fillId="7" borderId="0" xfId="0" applyFill="1"/>
    <xf numFmtId="0" fontId="14" fillId="15" borderId="2" xfId="0" applyFont="1" applyFill="1" applyBorder="1" applyAlignment="1">
      <alignment horizontal="left" vertical="top" wrapText="1"/>
    </xf>
    <xf numFmtId="0" fontId="14" fillId="16" borderId="27" xfId="0" applyFont="1" applyFill="1" applyBorder="1" applyAlignment="1">
      <alignment vertical="top" wrapText="1"/>
    </xf>
    <xf numFmtId="0" fontId="0" fillId="0" borderId="0" xfId="0" applyAlignment="1">
      <alignment vertical="top"/>
    </xf>
    <xf numFmtId="0" fontId="0" fillId="0" borderId="0" xfId="0" applyAlignment="1">
      <alignment vertical="top" wrapText="1"/>
    </xf>
    <xf numFmtId="0" fontId="26" fillId="0" borderId="8" xfId="1" applyFont="1" applyFill="1" applyBorder="1" applyAlignment="1">
      <alignment horizontal="left" vertical="top" wrapText="1"/>
    </xf>
    <xf numFmtId="0" fontId="26" fillId="10" borderId="8" xfId="1" applyFont="1" applyFill="1" applyBorder="1" applyAlignment="1">
      <alignment horizontal="left" vertical="top" wrapText="1"/>
    </xf>
    <xf numFmtId="0" fontId="0" fillId="0" borderId="6" xfId="0" applyBorder="1" applyAlignment="1">
      <alignment vertical="top"/>
    </xf>
    <xf numFmtId="0" fontId="5" fillId="0" borderId="0" xfId="0" applyFont="1" applyAlignment="1">
      <alignment vertical="top"/>
    </xf>
    <xf numFmtId="0" fontId="30" fillId="0" borderId="0" xfId="0" applyFont="1" applyAlignment="1">
      <alignment horizontal="left" vertical="top"/>
    </xf>
    <xf numFmtId="0" fontId="31" fillId="0" borderId="0" xfId="0" applyFont="1" applyAlignment="1">
      <alignment horizontal="left" vertical="top"/>
    </xf>
    <xf numFmtId="0" fontId="32" fillId="0" borderId="0" xfId="0" applyFont="1" applyAlignment="1">
      <alignment horizontal="left" vertical="top"/>
    </xf>
    <xf numFmtId="0" fontId="18" fillId="0" borderId="0" xfId="0" applyFont="1" applyAlignment="1">
      <alignment horizontal="left" vertical="top"/>
    </xf>
    <xf numFmtId="0" fontId="13" fillId="8" borderId="43" xfId="0" applyFont="1" applyFill="1" applyBorder="1" applyAlignment="1">
      <alignment horizontal="left" vertical="top"/>
    </xf>
    <xf numFmtId="0" fontId="2" fillId="2" borderId="10"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0" xfId="0" applyFont="1" applyFill="1" applyAlignment="1">
      <alignment horizontal="left" vertical="top" wrapText="1"/>
    </xf>
    <xf numFmtId="0" fontId="3" fillId="2" borderId="2" xfId="0" applyFont="1" applyFill="1" applyBorder="1" applyAlignment="1">
      <alignment horizontal="left" vertical="top" wrapText="1"/>
    </xf>
    <xf numFmtId="0" fontId="4" fillId="0" borderId="0" xfId="0" applyFont="1" applyAlignment="1">
      <alignment horizontal="left" vertical="top" wrapText="1"/>
    </xf>
    <xf numFmtId="0" fontId="10" fillId="0" borderId="6" xfId="0" applyFont="1" applyBorder="1" applyAlignment="1">
      <alignment horizontal="left" vertical="top" wrapText="1"/>
    </xf>
    <xf numFmtId="0" fontId="10" fillId="0" borderId="81" xfId="0" applyFont="1" applyBorder="1" applyAlignment="1">
      <alignment horizontal="left" vertical="top" wrapText="1"/>
    </xf>
    <xf numFmtId="0" fontId="26" fillId="0" borderId="8" xfId="0" applyFont="1" applyBorder="1" applyAlignment="1">
      <alignment horizontal="left" vertical="top" wrapText="1"/>
    </xf>
    <xf numFmtId="0" fontId="1" fillId="5" borderId="2" xfId="0" applyFont="1" applyFill="1" applyBorder="1" applyAlignment="1">
      <alignment horizontal="left" vertical="top" wrapText="1"/>
    </xf>
    <xf numFmtId="0" fontId="1" fillId="5" borderId="8" xfId="0" applyFont="1" applyFill="1" applyBorder="1" applyAlignment="1">
      <alignment horizontal="left" vertical="top" wrapText="1"/>
    </xf>
    <xf numFmtId="0" fontId="0" fillId="0" borderId="2" xfId="0" applyBorder="1" applyAlignment="1">
      <alignment horizontal="left" vertical="top"/>
    </xf>
    <xf numFmtId="0" fontId="10" fillId="0" borderId="80" xfId="0" applyFont="1" applyBorder="1" applyAlignment="1">
      <alignment horizontal="left" vertical="top" wrapText="1"/>
    </xf>
    <xf numFmtId="0" fontId="10" fillId="0" borderId="5" xfId="0" applyFont="1" applyBorder="1" applyAlignment="1">
      <alignment horizontal="left" vertical="top" wrapText="1"/>
    </xf>
    <xf numFmtId="0" fontId="10" fillId="0" borderId="76" xfId="0" applyFont="1" applyBorder="1" applyAlignment="1">
      <alignment horizontal="left" vertical="top" wrapText="1"/>
    </xf>
    <xf numFmtId="0" fontId="10" fillId="0" borderId="12" xfId="0" applyFont="1" applyBorder="1" applyAlignment="1">
      <alignment horizontal="left" vertical="top" wrapText="1"/>
    </xf>
    <xf numFmtId="0" fontId="1" fillId="0" borderId="12" xfId="0" applyFont="1" applyBorder="1" applyAlignment="1">
      <alignment horizontal="left" vertical="top" wrapText="1"/>
    </xf>
    <xf numFmtId="0" fontId="5" fillId="0" borderId="3" xfId="0" applyFont="1" applyBorder="1" applyAlignment="1">
      <alignment horizontal="left" vertical="top" wrapText="1"/>
    </xf>
    <xf numFmtId="0" fontId="10" fillId="0" borderId="2" xfId="0" applyFont="1" applyBorder="1" applyAlignment="1">
      <alignment horizontal="left" vertical="top"/>
    </xf>
    <xf numFmtId="0" fontId="10" fillId="0" borderId="8" xfId="0" applyFont="1" applyBorder="1" applyAlignment="1">
      <alignment horizontal="left" vertical="top" wrapText="1"/>
    </xf>
    <xf numFmtId="0" fontId="10" fillId="0" borderId="2" xfId="0" applyFont="1" applyBorder="1" applyAlignment="1">
      <alignment horizontal="left" vertical="top" wrapText="1"/>
    </xf>
    <xf numFmtId="0" fontId="10" fillId="0" borderId="9" xfId="0" applyFont="1" applyBorder="1" applyAlignment="1">
      <alignment horizontal="left" vertical="top"/>
    </xf>
    <xf numFmtId="0" fontId="10" fillId="0" borderId="82" xfId="0" applyFont="1" applyBorder="1" applyAlignment="1">
      <alignment horizontal="left" vertical="top" wrapText="1"/>
    </xf>
    <xf numFmtId="0" fontId="10" fillId="0" borderId="9" xfId="0" applyFont="1" applyBorder="1" applyAlignment="1">
      <alignment horizontal="left" vertical="top" wrapText="1"/>
    </xf>
    <xf numFmtId="0" fontId="26" fillId="10" borderId="8" xfId="1" quotePrefix="1" applyFont="1" applyFill="1" applyBorder="1" applyAlignment="1">
      <alignment horizontal="left" vertical="top" wrapText="1"/>
    </xf>
    <xf numFmtId="0" fontId="1" fillId="0" borderId="2" xfId="0" applyFont="1" applyBorder="1" applyAlignment="1">
      <alignment horizontal="left" vertical="top"/>
    </xf>
    <xf numFmtId="0" fontId="5" fillId="0" borderId="6" xfId="0" applyFont="1" applyBorder="1" applyAlignment="1">
      <alignment horizontal="left" vertical="top" wrapText="1"/>
    </xf>
    <xf numFmtId="0" fontId="0" fillId="0" borderId="6" xfId="0" applyBorder="1" applyAlignment="1">
      <alignment horizontal="left" vertical="top"/>
    </xf>
    <xf numFmtId="0" fontId="0" fillId="0" borderId="5" xfId="0" applyBorder="1" applyAlignment="1">
      <alignment horizontal="left" vertical="top" wrapText="1"/>
    </xf>
    <xf numFmtId="0" fontId="5" fillId="0" borderId="39" xfId="0" applyFont="1" applyBorder="1" applyAlignment="1">
      <alignment horizontal="left" vertical="top" wrapText="1"/>
    </xf>
    <xf numFmtId="0" fontId="0" fillId="0" borderId="0" xfId="0" applyAlignment="1">
      <alignment horizontal="center" vertical="top" wrapText="1"/>
    </xf>
    <xf numFmtId="0" fontId="1" fillId="0" borderId="15" xfId="0" applyFont="1" applyBorder="1" applyAlignment="1">
      <alignment vertical="top"/>
    </xf>
    <xf numFmtId="0" fontId="1" fillId="0" borderId="16" xfId="0" applyFont="1" applyBorder="1" applyAlignment="1">
      <alignment vertical="top"/>
    </xf>
    <xf numFmtId="14" fontId="1" fillId="0" borderId="16" xfId="0" applyNumberFormat="1" applyFont="1" applyBorder="1" applyAlignment="1">
      <alignment vertical="top"/>
    </xf>
    <xf numFmtId="0" fontId="1" fillId="0" borderId="17" xfId="0" applyFont="1" applyBorder="1" applyAlignment="1">
      <alignment vertical="top"/>
    </xf>
    <xf numFmtId="0" fontId="1" fillId="0" borderId="18" xfId="0" applyFont="1" applyBorder="1" applyAlignment="1">
      <alignment vertical="top"/>
    </xf>
    <xf numFmtId="0" fontId="1" fillId="0" borderId="0" xfId="0" applyFont="1" applyAlignment="1">
      <alignment vertical="top"/>
    </xf>
    <xf numFmtId="0" fontId="8" fillId="0" borderId="0" xfId="0" applyFont="1" applyAlignment="1">
      <alignment vertical="top" wrapText="1"/>
    </xf>
    <xf numFmtId="0" fontId="23" fillId="0" borderId="0" xfId="0" applyFont="1" applyAlignment="1">
      <alignment vertical="top"/>
    </xf>
    <xf numFmtId="0" fontId="1" fillId="17" borderId="15" xfId="0" applyFont="1" applyFill="1" applyBorder="1" applyAlignment="1">
      <alignment vertical="top"/>
    </xf>
    <xf numFmtId="0" fontId="1" fillId="17" borderId="16" xfId="0" applyFont="1" applyFill="1" applyBorder="1" applyAlignment="1">
      <alignment vertical="top"/>
    </xf>
    <xf numFmtId="14" fontId="1" fillId="17" borderId="16" xfId="0" applyNumberFormat="1" applyFont="1" applyFill="1" applyBorder="1" applyAlignment="1">
      <alignment vertical="top"/>
    </xf>
    <xf numFmtId="0" fontId="9" fillId="0" borderId="0" xfId="0" applyFont="1" applyAlignment="1">
      <alignment vertical="top"/>
    </xf>
    <xf numFmtId="0" fontId="10" fillId="0" borderId="0" xfId="0" applyFont="1" applyAlignment="1">
      <alignment vertical="top"/>
    </xf>
    <xf numFmtId="0" fontId="16" fillId="0" borderId="13" xfId="0" applyFont="1" applyBorder="1" applyAlignment="1">
      <alignment vertical="top"/>
    </xf>
    <xf numFmtId="0" fontId="16" fillId="0" borderId="14" xfId="0" applyFont="1" applyBorder="1" applyAlignment="1">
      <alignment vertical="top"/>
    </xf>
    <xf numFmtId="0" fontId="16" fillId="17" borderId="13" xfId="0" applyFont="1" applyFill="1" applyBorder="1" applyAlignment="1">
      <alignment vertical="top"/>
    </xf>
    <xf numFmtId="0" fontId="16" fillId="17" borderId="14" xfId="0" applyFont="1" applyFill="1" applyBorder="1" applyAlignment="1">
      <alignment vertical="top"/>
    </xf>
    <xf numFmtId="0" fontId="1" fillId="0" borderId="0" xfId="0" applyFont="1" applyAlignment="1">
      <alignment vertical="top" wrapText="1"/>
    </xf>
    <xf numFmtId="0" fontId="41" fillId="0" borderId="0" xfId="0" applyFont="1" applyAlignment="1">
      <alignment vertical="top"/>
    </xf>
    <xf numFmtId="0" fontId="42" fillId="18" borderId="0" xfId="0" applyFont="1" applyFill="1" applyAlignment="1">
      <alignment vertical="top"/>
    </xf>
    <xf numFmtId="0" fontId="42" fillId="18" borderId="0" xfId="0" applyFont="1" applyFill="1"/>
    <xf numFmtId="0" fontId="0" fillId="18" borderId="0" xfId="0" applyFill="1" applyAlignment="1">
      <alignment vertical="top"/>
    </xf>
    <xf numFmtId="0" fontId="44" fillId="18" borderId="0" xfId="0" applyFont="1" applyFill="1" applyAlignment="1">
      <alignment vertical="top"/>
    </xf>
    <xf numFmtId="0" fontId="38" fillId="10" borderId="0" xfId="0" applyFont="1" applyFill="1" applyAlignment="1">
      <alignment vertical="top" wrapText="1"/>
    </xf>
    <xf numFmtId="0" fontId="45" fillId="10" borderId="0" xfId="0" applyFont="1" applyFill="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1" fillId="0" borderId="0" xfId="0" applyFont="1" applyAlignment="1">
      <alignment horizontal="left" vertical="top"/>
    </xf>
    <xf numFmtId="0" fontId="13" fillId="0" borderId="0" xfId="0" applyFont="1" applyAlignment="1">
      <alignment vertical="top"/>
    </xf>
    <xf numFmtId="0" fontId="17" fillId="0" borderId="0" xfId="0" applyFont="1" applyAlignment="1">
      <alignment horizontal="left" vertical="top" wrapText="1"/>
    </xf>
    <xf numFmtId="0" fontId="8" fillId="0" borderId="0" xfId="0" applyFont="1" applyAlignment="1">
      <alignment horizontal="left" vertical="top" wrapText="1"/>
    </xf>
    <xf numFmtId="0" fontId="14" fillId="15" borderId="19" xfId="0" applyFont="1" applyFill="1" applyBorder="1" applyAlignment="1">
      <alignment vertical="top"/>
    </xf>
    <xf numFmtId="0" fontId="11" fillId="0" borderId="0" xfId="0" applyFont="1" applyAlignment="1">
      <alignment vertical="top"/>
    </xf>
    <xf numFmtId="0" fontId="6" fillId="0" borderId="2" xfId="0" applyFont="1" applyBorder="1" applyAlignment="1">
      <alignment horizontal="center" vertical="top" wrapText="1"/>
    </xf>
    <xf numFmtId="0" fontId="5" fillId="0" borderId="2" xfId="0" applyFont="1" applyBorder="1" applyAlignment="1">
      <alignment horizontal="left" vertical="top"/>
    </xf>
    <xf numFmtId="0" fontId="5" fillId="0" borderId="2" xfId="0" applyFont="1" applyBorder="1" applyAlignment="1">
      <alignment horizontal="center" vertical="top"/>
    </xf>
    <xf numFmtId="0" fontId="15" fillId="0" borderId="2" xfId="0" applyFont="1" applyBorder="1" applyAlignment="1">
      <alignment horizontal="left" vertical="top" wrapText="1"/>
    </xf>
    <xf numFmtId="0" fontId="1" fillId="0" borderId="2" xfId="0" applyFont="1" applyBorder="1" applyAlignment="1">
      <alignment horizontal="center" vertical="top"/>
    </xf>
    <xf numFmtId="0" fontId="5" fillId="0" borderId="0" xfId="0" applyFont="1" applyAlignment="1">
      <alignment horizontal="center" vertical="top" wrapText="1"/>
    </xf>
    <xf numFmtId="0" fontId="5" fillId="0" borderId="0" xfId="0" applyFont="1" applyAlignment="1">
      <alignment vertical="top" wrapText="1"/>
    </xf>
    <xf numFmtId="0" fontId="5" fillId="0" borderId="28" xfId="0" applyFont="1" applyBorder="1" applyAlignment="1">
      <alignment vertical="top" wrapText="1"/>
    </xf>
    <xf numFmtId="0" fontId="5" fillId="0" borderId="29" xfId="0" applyFont="1" applyBorder="1" applyAlignment="1">
      <alignment vertical="top" wrapText="1"/>
    </xf>
    <xf numFmtId="0" fontId="5" fillId="0" borderId="20" xfId="0" applyFont="1" applyBorder="1" applyAlignment="1">
      <alignment horizontal="left" vertical="top"/>
    </xf>
    <xf numFmtId="0" fontId="5" fillId="0" borderId="50" xfId="0" applyFont="1" applyBorder="1" applyAlignment="1">
      <alignment horizontal="left" vertical="top"/>
    </xf>
    <xf numFmtId="0" fontId="5" fillId="0" borderId="21" xfId="0" applyFont="1" applyBorder="1" applyAlignment="1">
      <alignment horizontal="left" vertical="top"/>
    </xf>
    <xf numFmtId="0" fontId="43" fillId="19" borderId="0" xfId="0" applyFont="1" applyFill="1" applyAlignment="1">
      <alignment vertical="top"/>
    </xf>
    <xf numFmtId="0" fontId="43" fillId="19" borderId="0" xfId="0" applyFont="1" applyFill="1" applyAlignment="1">
      <alignment vertical="top" wrapText="1"/>
    </xf>
    <xf numFmtId="0" fontId="0" fillId="19" borderId="0" xfId="0" applyFill="1" applyAlignment="1">
      <alignment vertical="top"/>
    </xf>
    <xf numFmtId="0" fontId="38" fillId="20" borderId="0" xfId="0" applyFont="1" applyFill="1" applyAlignment="1">
      <alignment vertical="top"/>
    </xf>
    <xf numFmtId="0" fontId="8" fillId="19" borderId="13" xfId="0" applyFont="1" applyFill="1" applyBorder="1" applyAlignment="1">
      <alignment horizontal="center" vertical="top" wrapText="1"/>
    </xf>
    <xf numFmtId="0" fontId="8" fillId="19" borderId="36" xfId="0" applyFont="1" applyFill="1" applyBorder="1" applyAlignment="1">
      <alignment horizontal="center" vertical="top" wrapText="1"/>
    </xf>
    <xf numFmtId="0" fontId="0" fillId="19" borderId="36" xfId="0" applyFill="1" applyBorder="1" applyAlignment="1">
      <alignment horizontal="center" vertical="top" wrapText="1"/>
    </xf>
    <xf numFmtId="0" fontId="0" fillId="19" borderId="14" xfId="0" applyFill="1" applyBorder="1" applyAlignment="1">
      <alignment horizontal="center" vertical="top" wrapText="1"/>
    </xf>
    <xf numFmtId="0" fontId="16" fillId="19" borderId="17" xfId="0" applyFont="1" applyFill="1" applyBorder="1" applyAlignment="1">
      <alignment vertical="top"/>
    </xf>
    <xf numFmtId="0" fontId="16" fillId="19" borderId="37" xfId="0" applyFont="1" applyFill="1" applyBorder="1" applyAlignment="1">
      <alignment vertical="top"/>
    </xf>
    <xf numFmtId="0" fontId="16" fillId="19" borderId="18" xfId="0" applyFont="1" applyFill="1" applyBorder="1" applyAlignment="1">
      <alignment vertical="top"/>
    </xf>
    <xf numFmtId="0" fontId="0" fillId="0" borderId="16" xfId="0" applyBorder="1" applyAlignment="1">
      <alignment vertical="top"/>
    </xf>
    <xf numFmtId="0" fontId="16" fillId="0" borderId="15" xfId="0" applyFont="1" applyBorder="1" applyAlignment="1">
      <alignment vertical="top"/>
    </xf>
    <xf numFmtId="0" fontId="27" fillId="0" borderId="0" xfId="0" applyFont="1" applyAlignment="1">
      <alignment vertical="top"/>
    </xf>
    <xf numFmtId="0" fontId="28" fillId="0" borderId="0" xfId="0" applyFont="1" applyAlignment="1">
      <alignment vertical="top"/>
    </xf>
    <xf numFmtId="0" fontId="28" fillId="0" borderId="16" xfId="0" applyFont="1" applyBorder="1" applyAlignment="1">
      <alignment vertical="top"/>
    </xf>
    <xf numFmtId="14" fontId="27" fillId="0" borderId="0" xfId="0" applyNumberFormat="1" applyFont="1" applyAlignment="1">
      <alignment vertical="top"/>
    </xf>
    <xf numFmtId="14" fontId="1" fillId="0" borderId="0" xfId="0" applyNumberFormat="1" applyFont="1" applyAlignment="1">
      <alignment vertical="top"/>
    </xf>
    <xf numFmtId="0" fontId="24" fillId="0" borderId="0" xfId="0" applyFont="1" applyAlignment="1">
      <alignment vertical="top" wrapText="1"/>
    </xf>
    <xf numFmtId="0" fontId="0" fillId="0" borderId="17" xfId="0" applyBorder="1" applyAlignment="1">
      <alignment vertical="top"/>
    </xf>
    <xf numFmtId="0" fontId="0" fillId="0" borderId="37" xfId="0" applyBorder="1" applyAlignment="1">
      <alignment vertical="top"/>
    </xf>
    <xf numFmtId="0" fontId="0" fillId="0" borderId="18" xfId="0" applyBorder="1" applyAlignment="1">
      <alignment vertical="top"/>
    </xf>
    <xf numFmtId="0" fontId="9" fillId="0" borderId="0" xfId="0" applyFont="1" applyAlignment="1">
      <alignment horizontal="left" vertical="top"/>
    </xf>
    <xf numFmtId="0" fontId="10" fillId="0" borderId="0" xfId="0" applyFont="1" applyAlignment="1">
      <alignment horizontal="left" vertical="top"/>
    </xf>
    <xf numFmtId="0" fontId="38" fillId="18" borderId="0" xfId="0" applyFont="1" applyFill="1" applyAlignment="1">
      <alignment horizontal="left" vertical="top"/>
    </xf>
    <xf numFmtId="0" fontId="0" fillId="18" borderId="0" xfId="0" applyFill="1" applyAlignment="1">
      <alignment horizontal="left" vertical="top"/>
    </xf>
    <xf numFmtId="0" fontId="18" fillId="18" borderId="0" xfId="0" applyFont="1" applyFill="1" applyAlignment="1" applyProtection="1">
      <alignment horizontal="left" vertical="top"/>
      <protection locked="0"/>
    </xf>
    <xf numFmtId="0" fontId="0" fillId="18" borderId="0" xfId="0" applyFill="1" applyAlignment="1">
      <alignment horizontal="left" vertical="top" wrapText="1"/>
    </xf>
    <xf numFmtId="0" fontId="31" fillId="18" borderId="0" xfId="0" applyFont="1" applyFill="1" applyAlignment="1">
      <alignment horizontal="left" vertical="top"/>
    </xf>
    <xf numFmtId="0" fontId="18" fillId="18" borderId="0" xfId="0" applyFont="1" applyFill="1" applyAlignment="1">
      <alignment horizontal="left" vertical="top"/>
    </xf>
    <xf numFmtId="0" fontId="48" fillId="18" borderId="0" xfId="0" applyFont="1" applyFill="1" applyAlignment="1">
      <alignment horizontal="left" vertical="top"/>
    </xf>
    <xf numFmtId="0" fontId="49" fillId="18" borderId="0" xfId="0" applyFont="1" applyFill="1" applyAlignment="1">
      <alignment horizontal="left" vertical="top"/>
    </xf>
    <xf numFmtId="0" fontId="47" fillId="21" borderId="0" xfId="0" applyFont="1" applyFill="1" applyAlignment="1">
      <alignment horizontal="left" vertical="top"/>
    </xf>
    <xf numFmtId="0" fontId="13" fillId="22" borderId="43" xfId="0" applyFont="1" applyFill="1" applyBorder="1" applyAlignment="1">
      <alignment horizontal="left" vertical="top"/>
    </xf>
    <xf numFmtId="0" fontId="2" fillId="23" borderId="7" xfId="0" applyFont="1" applyFill="1" applyBorder="1" applyAlignment="1">
      <alignment horizontal="left" vertical="top" wrapText="1"/>
    </xf>
    <xf numFmtId="0" fontId="2" fillId="23" borderId="10" xfId="0" applyFont="1" applyFill="1" applyBorder="1" applyAlignment="1">
      <alignment horizontal="left" vertical="top" wrapText="1"/>
    </xf>
    <xf numFmtId="0" fontId="3" fillId="23" borderId="10" xfId="0" applyFont="1" applyFill="1" applyBorder="1" applyAlignment="1">
      <alignment horizontal="left" vertical="top" wrapText="1"/>
    </xf>
    <xf numFmtId="0" fontId="13" fillId="24" borderId="43" xfId="0" applyFont="1" applyFill="1" applyBorder="1" applyAlignment="1">
      <alignment horizontal="left" vertical="top"/>
    </xf>
    <xf numFmtId="0" fontId="4" fillId="24" borderId="43" xfId="0" applyFont="1" applyFill="1" applyBorder="1" applyAlignment="1">
      <alignment horizontal="left" vertical="top"/>
    </xf>
    <xf numFmtId="0" fontId="13" fillId="24" borderId="8" xfId="0" applyFont="1" applyFill="1" applyBorder="1" applyAlignment="1">
      <alignment horizontal="left" vertical="top"/>
    </xf>
    <xf numFmtId="0" fontId="12" fillId="24" borderId="9" xfId="0" applyFont="1" applyFill="1" applyBorder="1" applyAlignment="1">
      <alignment horizontal="left" vertical="top" wrapText="1"/>
    </xf>
    <xf numFmtId="0" fontId="12" fillId="24" borderId="2" xfId="0" applyFont="1" applyFill="1" applyBorder="1" applyAlignment="1">
      <alignment horizontal="left" vertical="top" wrapText="1"/>
    </xf>
    <xf numFmtId="0" fontId="3" fillId="25" borderId="7" xfId="0" applyFont="1" applyFill="1" applyBorder="1" applyAlignment="1">
      <alignment horizontal="left" vertical="top" wrapText="1"/>
    </xf>
    <xf numFmtId="0" fontId="3" fillId="25" borderId="15" xfId="0" applyFont="1" applyFill="1" applyBorder="1" applyAlignment="1">
      <alignment horizontal="left" vertical="top" wrapText="1"/>
    </xf>
    <xf numFmtId="0" fontId="3" fillId="25" borderId="2" xfId="0" applyFont="1" applyFill="1" applyBorder="1" applyAlignment="1">
      <alignment horizontal="left" vertical="top" wrapText="1"/>
    </xf>
    <xf numFmtId="0" fontId="13" fillId="22" borderId="54" xfId="0" applyFont="1" applyFill="1" applyBorder="1" applyAlignment="1">
      <alignment horizontal="left" vertical="top" wrapText="1"/>
    </xf>
    <xf numFmtId="0" fontId="13" fillId="22" borderId="8" xfId="0" applyFont="1" applyFill="1" applyBorder="1" applyAlignment="1">
      <alignment horizontal="left" vertical="top"/>
    </xf>
    <xf numFmtId="0" fontId="34" fillId="0" borderId="0" xfId="0" applyFont="1" applyAlignment="1">
      <alignment vertical="top"/>
    </xf>
    <xf numFmtId="0" fontId="35" fillId="0" borderId="0" xfId="0" applyFont="1" applyAlignment="1">
      <alignment vertical="top"/>
    </xf>
    <xf numFmtId="0" fontId="34" fillId="0" borderId="0" xfId="0" applyFont="1" applyAlignment="1">
      <alignment vertical="top" wrapText="1"/>
    </xf>
    <xf numFmtId="0" fontId="35" fillId="0" borderId="30" xfId="0" applyFont="1" applyBorder="1" applyAlignment="1">
      <alignment vertical="top"/>
    </xf>
    <xf numFmtId="0" fontId="35" fillId="12" borderId="56" xfId="0" applyFont="1" applyFill="1" applyBorder="1" applyAlignment="1">
      <alignment vertical="top" wrapText="1"/>
    </xf>
    <xf numFmtId="0" fontId="35" fillId="12" borderId="57" xfId="0" applyFont="1" applyFill="1" applyBorder="1" applyAlignment="1">
      <alignment vertical="top"/>
    </xf>
    <xf numFmtId="0" fontId="35" fillId="12" borderId="58" xfId="0" applyFont="1" applyFill="1" applyBorder="1" applyAlignment="1">
      <alignment vertical="top"/>
    </xf>
    <xf numFmtId="0" fontId="35" fillId="12" borderId="77" xfId="0" applyFont="1" applyFill="1" applyBorder="1" applyAlignment="1">
      <alignment vertical="top"/>
    </xf>
    <xf numFmtId="0" fontId="21" fillId="13" borderId="45" xfId="0" applyFont="1" applyFill="1" applyBorder="1" applyAlignment="1">
      <alignment vertical="top" wrapText="1"/>
    </xf>
    <xf numFmtId="0" fontId="21" fillId="0" borderId="11" xfId="0" applyFont="1" applyBorder="1" applyAlignment="1">
      <alignment vertical="top" wrapText="1"/>
    </xf>
    <xf numFmtId="0" fontId="21" fillId="13" borderId="60" xfId="0" applyFont="1" applyFill="1" applyBorder="1" applyAlignment="1">
      <alignment vertical="top" wrapText="1"/>
    </xf>
    <xf numFmtId="0" fontId="21" fillId="0" borderId="45" xfId="0" applyFont="1" applyBorder="1" applyAlignment="1">
      <alignment vertical="top" wrapText="1"/>
    </xf>
    <xf numFmtId="0" fontId="21" fillId="13" borderId="62" xfId="0" applyFont="1" applyFill="1" applyBorder="1" applyAlignment="1">
      <alignment vertical="top" wrapText="1"/>
    </xf>
    <xf numFmtId="0" fontId="5" fillId="13" borderId="0" xfId="0" applyFont="1" applyFill="1" applyAlignment="1">
      <alignment vertical="top" wrapText="1"/>
    </xf>
    <xf numFmtId="0" fontId="5" fillId="0" borderId="31" xfId="0" applyFont="1" applyBorder="1" applyAlignment="1">
      <alignment vertical="top"/>
    </xf>
    <xf numFmtId="0" fontId="5" fillId="13" borderId="62" xfId="0" applyFont="1" applyFill="1" applyBorder="1" applyAlignment="1">
      <alignment vertical="top"/>
    </xf>
    <xf numFmtId="0" fontId="21" fillId="0" borderId="0" xfId="0" applyFont="1" applyAlignment="1">
      <alignment vertical="top" wrapText="1"/>
    </xf>
    <xf numFmtId="0" fontId="21" fillId="13" borderId="0" xfId="0" applyFont="1" applyFill="1" applyAlignment="1">
      <alignment vertical="top" wrapText="1"/>
    </xf>
    <xf numFmtId="0" fontId="21" fillId="0" borderId="31" xfId="0" applyFont="1" applyBorder="1" applyAlignment="1">
      <alignment vertical="top" wrapText="1"/>
    </xf>
    <xf numFmtId="0" fontId="21" fillId="0" borderId="7" xfId="0" applyFont="1" applyBorder="1" applyAlignment="1">
      <alignment vertical="top" wrapText="1"/>
    </xf>
    <xf numFmtId="0" fontId="21" fillId="13" borderId="53" xfId="0" applyFont="1" applyFill="1" applyBorder="1" applyAlignment="1">
      <alignment vertical="top" wrapText="1"/>
    </xf>
    <xf numFmtId="0" fontId="5" fillId="0" borderId="7" xfId="0" applyFont="1" applyBorder="1" applyAlignment="1">
      <alignment vertical="top"/>
    </xf>
    <xf numFmtId="0" fontId="5" fillId="13" borderId="53" xfId="0" applyFont="1" applyFill="1" applyBorder="1" applyAlignment="1">
      <alignment vertical="top"/>
    </xf>
    <xf numFmtId="0" fontId="21" fillId="13" borderId="62" xfId="0" applyFont="1" applyFill="1" applyBorder="1" applyAlignment="1">
      <alignment vertical="top"/>
    </xf>
    <xf numFmtId="0" fontId="21" fillId="0" borderId="7" xfId="0" applyFont="1" applyBorder="1" applyAlignment="1">
      <alignment vertical="top"/>
    </xf>
    <xf numFmtId="0" fontId="21" fillId="13" borderId="53" xfId="0" applyFont="1" applyFill="1" applyBorder="1" applyAlignment="1">
      <alignment vertical="top"/>
    </xf>
    <xf numFmtId="0" fontId="1" fillId="0" borderId="31" xfId="0" applyFont="1" applyBorder="1" applyAlignment="1">
      <alignment vertical="top" wrapText="1"/>
    </xf>
    <xf numFmtId="0" fontId="22" fillId="0" borderId="3" xfId="0" applyFont="1" applyBorder="1" applyAlignment="1">
      <alignment vertical="top" wrapText="1"/>
    </xf>
    <xf numFmtId="0" fontId="21" fillId="13" borderId="12" xfId="0" applyFont="1" applyFill="1" applyBorder="1" applyAlignment="1">
      <alignment vertical="top" wrapText="1"/>
    </xf>
    <xf numFmtId="0" fontId="21" fillId="0" borderId="64" xfId="0" applyFont="1" applyBorder="1" applyAlignment="1">
      <alignment vertical="top" wrapText="1"/>
    </xf>
    <xf numFmtId="0" fontId="22" fillId="13" borderId="12" xfId="0" applyFont="1" applyFill="1" applyBorder="1" applyAlignment="1">
      <alignment vertical="top" wrapText="1"/>
    </xf>
    <xf numFmtId="0" fontId="22" fillId="0" borderId="64" xfId="0" applyFont="1" applyBorder="1" applyAlignment="1">
      <alignment vertical="top" wrapText="1"/>
    </xf>
    <xf numFmtId="0" fontId="22" fillId="0" borderId="10" xfId="0" applyFont="1" applyBorder="1" applyAlignment="1">
      <alignment vertical="top" wrapText="1"/>
    </xf>
    <xf numFmtId="0" fontId="22" fillId="13" borderId="7" xfId="0" applyFont="1" applyFill="1" applyBorder="1" applyAlignment="1">
      <alignment vertical="top" wrapText="1"/>
    </xf>
    <xf numFmtId="0" fontId="22" fillId="0" borderId="53" xfId="0" applyFont="1" applyBorder="1" applyAlignment="1">
      <alignment vertical="top" wrapText="1"/>
    </xf>
    <xf numFmtId="0" fontId="21" fillId="0" borderId="10" xfId="0" applyFont="1" applyBorder="1" applyAlignment="1">
      <alignment vertical="top" wrapText="1"/>
    </xf>
    <xf numFmtId="0" fontId="21" fillId="13" borderId="7" xfId="0" applyFont="1" applyFill="1" applyBorder="1" applyAlignment="1">
      <alignment vertical="top" wrapText="1"/>
    </xf>
    <xf numFmtId="0" fontId="21" fillId="0" borderId="53" xfId="0" applyFont="1" applyBorder="1" applyAlignment="1">
      <alignment vertical="top" wrapText="1"/>
    </xf>
    <xf numFmtId="0" fontId="21" fillId="13" borderId="31" xfId="0" applyFont="1" applyFill="1" applyBorder="1" applyAlignment="1">
      <alignment vertical="top" wrapText="1"/>
    </xf>
    <xf numFmtId="0" fontId="21" fillId="0" borderId="62" xfId="0" applyFont="1" applyBorder="1" applyAlignment="1">
      <alignment vertical="top" wrapText="1"/>
    </xf>
    <xf numFmtId="0" fontId="22" fillId="0" borderId="31" xfId="0" applyFont="1" applyBorder="1" applyAlignment="1">
      <alignment vertical="top" wrapText="1"/>
    </xf>
    <xf numFmtId="0" fontId="22" fillId="13" borderId="31" xfId="0" applyFont="1" applyFill="1" applyBorder="1" applyAlignment="1">
      <alignment vertical="top" wrapText="1"/>
    </xf>
    <xf numFmtId="0" fontId="22" fillId="0" borderId="62" xfId="0" applyFont="1" applyBorder="1" applyAlignment="1">
      <alignment vertical="top" wrapText="1"/>
    </xf>
    <xf numFmtId="0" fontId="22" fillId="13" borderId="0" xfId="0" applyFont="1" applyFill="1" applyAlignment="1">
      <alignment vertical="top" wrapText="1"/>
    </xf>
    <xf numFmtId="0" fontId="40" fillId="0" borderId="31" xfId="0" applyFont="1" applyBorder="1" applyAlignment="1">
      <alignment vertical="top" wrapText="1"/>
    </xf>
    <xf numFmtId="0" fontId="40" fillId="13" borderId="31" xfId="0" applyFont="1" applyFill="1" applyBorder="1" applyAlignment="1">
      <alignment vertical="top"/>
    </xf>
    <xf numFmtId="0" fontId="40" fillId="0" borderId="62" xfId="0" applyFont="1" applyBorder="1" applyAlignment="1">
      <alignment vertical="top"/>
    </xf>
    <xf numFmtId="0" fontId="40" fillId="13" borderId="0" xfId="0" applyFont="1" applyFill="1" applyAlignment="1">
      <alignment vertical="top"/>
    </xf>
    <xf numFmtId="0" fontId="21" fillId="0" borderId="62" xfId="0" applyFont="1" applyBorder="1" applyAlignment="1">
      <alignment vertical="top"/>
    </xf>
    <xf numFmtId="0" fontId="21" fillId="13" borderId="7" xfId="0" applyFont="1" applyFill="1" applyBorder="1" applyAlignment="1">
      <alignment vertical="top"/>
    </xf>
    <xf numFmtId="0" fontId="21" fillId="0" borderId="53" xfId="0" applyFont="1" applyBorder="1" applyAlignment="1">
      <alignment vertical="top"/>
    </xf>
    <xf numFmtId="0" fontId="21" fillId="0" borderId="33" xfId="0" applyFont="1" applyBorder="1" applyAlignment="1">
      <alignment vertical="top" wrapText="1"/>
    </xf>
    <xf numFmtId="0" fontId="21" fillId="13" borderId="33" xfId="0" applyFont="1" applyFill="1" applyBorder="1" applyAlignment="1">
      <alignment vertical="top" wrapText="1"/>
    </xf>
    <xf numFmtId="0" fontId="21" fillId="0" borderId="66" xfId="0" applyFont="1" applyBorder="1" applyAlignment="1">
      <alignment vertical="top" wrapText="1"/>
    </xf>
    <xf numFmtId="0" fontId="21" fillId="13" borderId="46" xfId="0" applyFont="1" applyFill="1" applyBorder="1" applyAlignment="1">
      <alignment vertical="top" wrapText="1"/>
    </xf>
    <xf numFmtId="0" fontId="22" fillId="13" borderId="10" xfId="0" applyFont="1" applyFill="1" applyBorder="1" applyAlignment="1">
      <alignment vertical="top" wrapText="1"/>
    </xf>
    <xf numFmtId="0" fontId="22" fillId="14" borderId="0" xfId="0" applyFont="1" applyFill="1" applyAlignment="1">
      <alignment vertical="top" wrapText="1"/>
    </xf>
    <xf numFmtId="0" fontId="22" fillId="13" borderId="62" xfId="0" applyFont="1" applyFill="1" applyBorder="1" applyAlignment="1">
      <alignment vertical="top" wrapText="1"/>
    </xf>
    <xf numFmtId="0" fontId="21" fillId="14" borderId="0" xfId="0" applyFont="1" applyFill="1" applyAlignment="1">
      <alignment vertical="top" wrapText="1"/>
    </xf>
    <xf numFmtId="0" fontId="22" fillId="14" borderId="0" xfId="0" applyFont="1" applyFill="1" applyAlignment="1">
      <alignment vertical="top"/>
    </xf>
    <xf numFmtId="0" fontId="21" fillId="14" borderId="7" xfId="0" applyFont="1" applyFill="1" applyBorder="1" applyAlignment="1">
      <alignment vertical="top"/>
    </xf>
    <xf numFmtId="0" fontId="22" fillId="14" borderId="46" xfId="0" applyFont="1" applyFill="1" applyBorder="1" applyAlignment="1">
      <alignment vertical="top" wrapText="1"/>
    </xf>
    <xf numFmtId="0" fontId="22" fillId="14" borderId="47" xfId="0" applyFont="1" applyFill="1" applyBorder="1" applyAlignment="1">
      <alignment vertical="top" wrapText="1"/>
    </xf>
    <xf numFmtId="0" fontId="22" fillId="14" borderId="68" xfId="0" applyFont="1" applyFill="1" applyBorder="1" applyAlignment="1">
      <alignment vertical="top" wrapText="1"/>
    </xf>
    <xf numFmtId="0" fontId="5" fillId="14" borderId="0" xfId="0" applyFont="1" applyFill="1" applyAlignment="1">
      <alignment vertical="top"/>
    </xf>
    <xf numFmtId="0" fontId="34" fillId="14" borderId="0" xfId="0" applyFont="1" applyFill="1" applyAlignment="1">
      <alignment vertical="top"/>
    </xf>
    <xf numFmtId="0" fontId="0" fillId="14" borderId="0" xfId="0" applyFill="1" applyAlignment="1">
      <alignment vertical="top"/>
    </xf>
    <xf numFmtId="0" fontId="5" fillId="14" borderId="44" xfId="0" applyFont="1" applyFill="1" applyBorder="1" applyAlignment="1">
      <alignment vertical="top" wrapText="1"/>
    </xf>
    <xf numFmtId="0" fontId="22" fillId="14" borderId="53" xfId="0" applyFont="1" applyFill="1" applyBorder="1" applyAlignment="1">
      <alignment vertical="top" wrapText="1"/>
    </xf>
    <xf numFmtId="0" fontId="21" fillId="14" borderId="44" xfId="0" applyFont="1" applyFill="1" applyBorder="1" applyAlignment="1">
      <alignment vertical="top" wrapText="1"/>
    </xf>
    <xf numFmtId="0" fontId="21" fillId="14" borderId="53" xfId="0" applyFont="1" applyFill="1" applyBorder="1" applyAlignment="1">
      <alignment vertical="top" wrapText="1"/>
    </xf>
    <xf numFmtId="0" fontId="40" fillId="14" borderId="53" xfId="0" applyFont="1" applyFill="1" applyBorder="1" applyAlignment="1">
      <alignment vertical="top" wrapText="1"/>
    </xf>
    <xf numFmtId="0" fontId="40" fillId="14" borderId="44" xfId="0" applyFont="1" applyFill="1" applyBorder="1" applyAlignment="1">
      <alignment vertical="top" wrapText="1"/>
    </xf>
    <xf numFmtId="0" fontId="22" fillId="14" borderId="53" xfId="0" applyFont="1" applyFill="1" applyBorder="1" applyAlignment="1">
      <alignment vertical="top"/>
    </xf>
    <xf numFmtId="0" fontId="21" fillId="14" borderId="62" xfId="0" applyFont="1" applyFill="1" applyBorder="1" applyAlignment="1">
      <alignment vertical="top"/>
    </xf>
    <xf numFmtId="0" fontId="21" fillId="14" borderId="53" xfId="0" applyFont="1" applyFill="1" applyBorder="1" applyAlignment="1">
      <alignment vertical="top"/>
    </xf>
    <xf numFmtId="0" fontId="5" fillId="14" borderId="49" xfId="0" applyFont="1" applyFill="1" applyBorder="1" applyAlignment="1">
      <alignment vertical="top" wrapText="1"/>
    </xf>
    <xf numFmtId="0" fontId="22" fillId="13" borderId="80" xfId="0" applyFont="1" applyFill="1" applyBorder="1" applyAlignment="1">
      <alignment vertical="top" wrapText="1"/>
    </xf>
    <xf numFmtId="0" fontId="22" fillId="14" borderId="69" xfId="0" applyFont="1" applyFill="1" applyBorder="1" applyAlignment="1">
      <alignment vertical="top" wrapText="1"/>
    </xf>
    <xf numFmtId="0" fontId="22" fillId="13" borderId="79" xfId="0" applyFont="1" applyFill="1" applyBorder="1" applyAlignment="1">
      <alignment vertical="top" wrapText="1"/>
    </xf>
    <xf numFmtId="0" fontId="21" fillId="14" borderId="48" xfId="0" applyFont="1" applyFill="1" applyBorder="1" applyAlignment="1">
      <alignment vertical="top" wrapText="1"/>
    </xf>
    <xf numFmtId="0" fontId="21" fillId="14" borderId="76" xfId="0" applyFont="1" applyFill="1" applyBorder="1" applyAlignment="1">
      <alignment vertical="top" wrapText="1"/>
    </xf>
    <xf numFmtId="0" fontId="22" fillId="13" borderId="73" xfId="0" applyFont="1" applyFill="1" applyBorder="1" applyAlignment="1">
      <alignment vertical="top" wrapText="1"/>
    </xf>
    <xf numFmtId="0" fontId="22" fillId="14" borderId="74" xfId="0" applyFont="1" applyFill="1" applyBorder="1" applyAlignment="1">
      <alignment vertical="top" wrapText="1"/>
    </xf>
    <xf numFmtId="0" fontId="22" fillId="13" borderId="75" xfId="0" applyFont="1" applyFill="1" applyBorder="1" applyAlignment="1">
      <alignment vertical="top" wrapText="1"/>
    </xf>
    <xf numFmtId="0" fontId="22" fillId="14" borderId="78" xfId="0" applyFont="1" applyFill="1" applyBorder="1" applyAlignment="1">
      <alignment vertical="top" wrapText="1"/>
    </xf>
    <xf numFmtId="0" fontId="0" fillId="14" borderId="0" xfId="0" applyFill="1" applyAlignment="1">
      <alignment vertical="top" wrapText="1"/>
    </xf>
    <xf numFmtId="0" fontId="34" fillId="24" borderId="0" xfId="0" applyFont="1" applyFill="1" applyAlignment="1">
      <alignment vertical="top"/>
    </xf>
    <xf numFmtId="0" fontId="35" fillId="20" borderId="0" xfId="0" applyFont="1" applyFill="1" applyAlignment="1">
      <alignment vertical="top"/>
    </xf>
    <xf numFmtId="0" fontId="37" fillId="24" borderId="0" xfId="0" applyFont="1" applyFill="1" applyAlignment="1">
      <alignment vertical="top"/>
    </xf>
    <xf numFmtId="0" fontId="36" fillId="24" borderId="0" xfId="0" applyFont="1" applyFill="1" applyAlignment="1">
      <alignment vertical="top"/>
    </xf>
    <xf numFmtId="0" fontId="36" fillId="20" borderId="0" xfId="0" applyFont="1" applyFill="1" applyAlignment="1">
      <alignment vertical="top"/>
    </xf>
    <xf numFmtId="0" fontId="13" fillId="0" borderId="41" xfId="0" applyFont="1" applyBorder="1"/>
    <xf numFmtId="0" fontId="13" fillId="0" borderId="51" xfId="0" applyFont="1" applyBorder="1"/>
    <xf numFmtId="0" fontId="41" fillId="24" borderId="0" xfId="0" applyFont="1" applyFill="1" applyAlignment="1">
      <alignment horizontal="center"/>
    </xf>
    <xf numFmtId="0" fontId="41" fillId="24" borderId="0" xfId="0" applyFont="1" applyFill="1" applyAlignment="1">
      <alignment vertical="top"/>
    </xf>
    <xf numFmtId="0" fontId="26" fillId="0" borderId="40" xfId="1" applyFont="1" applyFill="1" applyBorder="1" applyAlignment="1">
      <alignment horizontal="left" vertical="top" wrapText="1"/>
    </xf>
    <xf numFmtId="0" fontId="1" fillId="17" borderId="16" xfId="0" applyFont="1" applyFill="1" applyBorder="1" applyAlignment="1">
      <alignment vertical="top"/>
    </xf>
    <xf numFmtId="0" fontId="1" fillId="17" borderId="18" xfId="0" applyFont="1" applyFill="1" applyBorder="1" applyAlignment="1">
      <alignment vertical="top"/>
    </xf>
    <xf numFmtId="0" fontId="1" fillId="17" borderId="15" xfId="0" applyFont="1" applyFill="1" applyBorder="1" applyAlignment="1">
      <alignment vertical="top"/>
    </xf>
    <xf numFmtId="0" fontId="1" fillId="17" borderId="17" xfId="0" applyFont="1" applyFill="1" applyBorder="1" applyAlignment="1">
      <alignment vertical="top"/>
    </xf>
    <xf numFmtId="0" fontId="1" fillId="0" borderId="15" xfId="0" applyFont="1" applyBorder="1" applyAlignment="1">
      <alignment vertical="top"/>
    </xf>
    <xf numFmtId="0" fontId="1" fillId="0" borderId="0" xfId="0" applyFont="1" applyAlignment="1">
      <alignment vertical="top"/>
    </xf>
    <xf numFmtId="0" fontId="10" fillId="0" borderId="11" xfId="0" applyFont="1" applyBorder="1" applyAlignment="1">
      <alignment horizontal="left" vertical="center"/>
    </xf>
    <xf numFmtId="0" fontId="6" fillId="0" borderId="12" xfId="0" applyFont="1" applyBorder="1"/>
    <xf numFmtId="0" fontId="3" fillId="3" borderId="0" xfId="0" applyFont="1" applyFill="1" applyAlignment="1">
      <alignment horizontal="left" vertical="center"/>
    </xf>
    <xf numFmtId="0" fontId="6" fillId="0" borderId="0" xfId="0" applyFont="1"/>
    <xf numFmtId="0" fontId="7" fillId="0" borderId="0" xfId="0" applyFont="1" applyAlignment="1">
      <alignment horizontal="left" vertical="center"/>
    </xf>
    <xf numFmtId="0" fontId="0" fillId="0" borderId="0" xfId="0"/>
    <xf numFmtId="0" fontId="3" fillId="4" borderId="4" xfId="0" applyFont="1" applyFill="1" applyBorder="1" applyAlignment="1">
      <alignment horizontal="left" vertical="center" wrapText="1"/>
    </xf>
    <xf numFmtId="0" fontId="6" fillId="0" borderId="5" xfId="0" applyFont="1" applyBorder="1"/>
    <xf numFmtId="0" fontId="10" fillId="0" borderId="4" xfId="0" applyFont="1" applyBorder="1" applyAlignment="1">
      <alignment horizontal="left" vertical="center"/>
    </xf>
    <xf numFmtId="0" fontId="10" fillId="0" borderId="0" xfId="0" applyFont="1" applyAlignment="1">
      <alignment horizontal="left"/>
    </xf>
    <xf numFmtId="0" fontId="7" fillId="3" borderId="0" xfId="0" applyFont="1" applyFill="1" applyAlignment="1">
      <alignment horizontal="left" vertical="top" wrapText="1"/>
    </xf>
    <xf numFmtId="0" fontId="14" fillId="15" borderId="38" xfId="0" applyFont="1" applyFill="1" applyBorder="1" applyAlignment="1">
      <alignment horizontal="center" vertical="top"/>
    </xf>
    <xf numFmtId="0" fontId="14" fillId="15" borderId="1" xfId="0" applyFont="1" applyFill="1" applyBorder="1" applyAlignment="1">
      <alignment horizontal="center"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0" borderId="6" xfId="0" applyBorder="1" applyAlignment="1">
      <alignment vertical="top" wrapText="1"/>
    </xf>
    <xf numFmtId="0" fontId="5" fillId="0" borderId="0" xfId="0" applyFont="1" applyAlignment="1">
      <alignment vertical="top" wrapText="1"/>
    </xf>
    <xf numFmtId="0" fontId="5" fillId="0" borderId="54" xfId="0" applyFont="1" applyBorder="1" applyAlignment="1">
      <alignment horizontal="left" vertical="top" wrapText="1"/>
    </xf>
    <xf numFmtId="0" fontId="5" fillId="0" borderId="55" xfId="0" applyFont="1" applyBorder="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24" xfId="0" applyFont="1" applyBorder="1" applyAlignment="1">
      <alignment horizontal="left" vertical="top" wrapText="1"/>
    </xf>
    <xf numFmtId="0" fontId="0" fillId="0" borderId="0" xfId="0" applyAlignment="1">
      <alignment horizontal="left" vertical="top"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14" fillId="16" borderId="22" xfId="0" applyFont="1" applyFill="1" applyBorder="1" applyAlignment="1">
      <alignment horizontal="center" vertical="top" wrapText="1"/>
    </xf>
    <xf numFmtId="0" fontId="14" fillId="16" borderId="23" xfId="0" applyFont="1" applyFill="1" applyBorder="1" applyAlignment="1">
      <alignment horizontal="center" vertical="top" wrapText="1"/>
    </xf>
    <xf numFmtId="0" fontId="43" fillId="19" borderId="0" xfId="0" applyFont="1" applyFill="1" applyAlignment="1">
      <alignment horizontal="left" vertical="top" wrapText="1"/>
    </xf>
    <xf numFmtId="0" fontId="14" fillId="15" borderId="22" xfId="0" applyFont="1" applyFill="1" applyBorder="1" applyAlignment="1">
      <alignment horizontal="center" vertical="top" wrapText="1"/>
    </xf>
    <xf numFmtId="0" fontId="14" fillId="6" borderId="23" xfId="0" applyFont="1" applyFill="1" applyBorder="1" applyAlignment="1">
      <alignment horizontal="center" vertical="top" wrapText="1"/>
    </xf>
    <xf numFmtId="0" fontId="32" fillId="0" borderId="0" xfId="0" applyFont="1" applyAlignment="1">
      <alignment horizontal="left" vertical="top" wrapText="1"/>
    </xf>
    <xf numFmtId="0" fontId="4" fillId="0" borderId="32" xfId="0" applyFont="1" applyBorder="1" applyAlignment="1">
      <alignment vertical="top" textRotation="90"/>
    </xf>
    <xf numFmtId="0" fontId="4" fillId="14" borderId="67" xfId="0" applyFont="1" applyFill="1" applyBorder="1" applyAlignment="1">
      <alignment vertical="top" textRotation="90"/>
    </xf>
    <xf numFmtId="0" fontId="4" fillId="14" borderId="32" xfId="0" applyFont="1" applyFill="1" applyBorder="1" applyAlignment="1">
      <alignment vertical="top" textRotation="90"/>
    </xf>
    <xf numFmtId="0" fontId="4" fillId="14" borderId="70" xfId="0" applyFont="1" applyFill="1" applyBorder="1" applyAlignment="1">
      <alignment vertical="top" textRotation="90"/>
    </xf>
    <xf numFmtId="0" fontId="4" fillId="14" borderId="71" xfId="0" applyFont="1" applyFill="1" applyBorder="1" applyAlignment="1">
      <alignment vertical="top" textRotation="90"/>
    </xf>
    <xf numFmtId="0" fontId="4" fillId="14" borderId="72" xfId="0" applyFont="1" applyFill="1" applyBorder="1" applyAlignment="1">
      <alignment vertical="top" textRotation="90"/>
    </xf>
    <xf numFmtId="0" fontId="4" fillId="0" borderId="59" xfId="0" applyFont="1" applyBorder="1" applyAlignment="1">
      <alignment vertical="top" textRotation="90"/>
    </xf>
    <xf numFmtId="0" fontId="4" fillId="0" borderId="61" xfId="0" applyFont="1" applyBorder="1" applyAlignment="1">
      <alignment vertical="top" textRotation="90"/>
    </xf>
    <xf numFmtId="0" fontId="4" fillId="0" borderId="63" xfId="0" applyFont="1" applyBorder="1" applyAlignment="1">
      <alignment vertical="top" textRotation="90"/>
    </xf>
    <xf numFmtId="0" fontId="34" fillId="0" borderId="0" xfId="0" applyFont="1" applyAlignment="1">
      <alignment vertical="top" wrapText="1"/>
    </xf>
    <xf numFmtId="0" fontId="34" fillId="0" borderId="0" xfId="0" applyFont="1" applyAlignment="1">
      <alignment vertical="top"/>
    </xf>
    <xf numFmtId="0" fontId="4" fillId="0" borderId="65" xfId="0" applyFont="1" applyBorder="1" applyAlignment="1">
      <alignment vertical="top" textRotation="90"/>
    </xf>
  </cellXfs>
  <cellStyles count="2">
    <cellStyle name="Good" xfId="1" builtinId="26"/>
    <cellStyle name="Normal" xfId="0" builtinId="0"/>
  </cellStyles>
  <dxfs count="0"/>
  <tableStyles count="0" defaultTableStyle="TableStyleMedium2" defaultPivotStyle="PivotStyleLight16"/>
  <colors>
    <mruColors>
      <color rgb="FFFFD476"/>
      <color rgb="FFFFB81C"/>
      <color rgb="FF045DB8"/>
      <color rgb="FFA9E1F6"/>
      <color rgb="FF71CCF0"/>
      <color rgb="FF023087"/>
      <color rgb="FF0572CE"/>
      <color rgb="FF423FFF"/>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203197</xdr:colOff>
      <xdr:row>0</xdr:row>
      <xdr:rowOff>135466</xdr:rowOff>
    </xdr:from>
    <xdr:to>
      <xdr:col>0</xdr:col>
      <xdr:colOff>1523560</xdr:colOff>
      <xdr:row>1</xdr:row>
      <xdr:rowOff>376767</xdr:rowOff>
    </xdr:to>
    <xdr:pic>
      <xdr:nvPicPr>
        <xdr:cNvPr id="5" name="Picture 4">
          <a:extLst>
            <a:ext uri="{FF2B5EF4-FFF2-40B4-BE49-F238E27FC236}">
              <a16:creationId xmlns:a16="http://schemas.microsoft.com/office/drawing/2014/main" id="{52DBC987-244A-5D57-D453-1250E07F593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03197" y="135466"/>
          <a:ext cx="1320363" cy="11345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353272</xdr:rowOff>
    </xdr:to>
    <xdr:pic>
      <xdr:nvPicPr>
        <xdr:cNvPr id="2" name="Picture 1">
          <a:extLst>
            <a:ext uri="{FF2B5EF4-FFF2-40B4-BE49-F238E27FC236}">
              <a16:creationId xmlns:a16="http://schemas.microsoft.com/office/drawing/2014/main" id="{0E43C1C3-2236-C346-AC5D-D8F961D80241}"/>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324097" y="110066"/>
          <a:ext cx="1320363" cy="11303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546097</xdr:colOff>
      <xdr:row>0</xdr:row>
      <xdr:rowOff>110066</xdr:rowOff>
    </xdr:from>
    <xdr:to>
      <xdr:col>0</xdr:col>
      <xdr:colOff>1866460</xdr:colOff>
      <xdr:row>1</xdr:row>
      <xdr:rowOff>351367</xdr:rowOff>
    </xdr:to>
    <xdr:pic>
      <xdr:nvPicPr>
        <xdr:cNvPr id="2" name="Picture 1">
          <a:extLst>
            <a:ext uri="{FF2B5EF4-FFF2-40B4-BE49-F238E27FC236}">
              <a16:creationId xmlns:a16="http://schemas.microsoft.com/office/drawing/2014/main" id="{D652D016-BC11-B24F-A2B4-3908D95040E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546097" y="110066"/>
          <a:ext cx="1320363" cy="11303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85722</xdr:colOff>
      <xdr:row>0</xdr:row>
      <xdr:rowOff>110066</xdr:rowOff>
    </xdr:from>
    <xdr:to>
      <xdr:col>0</xdr:col>
      <xdr:colOff>1399735</xdr:colOff>
      <xdr:row>1</xdr:row>
      <xdr:rowOff>351367</xdr:rowOff>
    </xdr:to>
    <xdr:pic>
      <xdr:nvPicPr>
        <xdr:cNvPr id="3" name="Picture 2">
          <a:extLst>
            <a:ext uri="{FF2B5EF4-FFF2-40B4-BE49-F238E27FC236}">
              <a16:creationId xmlns:a16="http://schemas.microsoft.com/office/drawing/2014/main" id="{A71770B4-2E66-1B4A-BCC6-F6F72ED5790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85722" y="110066"/>
          <a:ext cx="1314013" cy="113030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A1485-7B21-474B-A95E-9DFB6BFBE2E3}">
  <sheetPr codeName="Sheet2">
    <tabColor theme="4"/>
  </sheetPr>
  <dimension ref="A1:F30"/>
  <sheetViews>
    <sheetView topLeftCell="A5" zoomScaleNormal="100" workbookViewId="0">
      <selection activeCell="H6" sqref="H6"/>
    </sheetView>
  </sheetViews>
  <sheetFormatPr defaultColWidth="11" defaultRowHeight="15.5" x14ac:dyDescent="0.35"/>
  <cols>
    <col min="1" max="1" width="23.4140625" style="73" customWidth="1"/>
    <col min="2" max="2" width="85.9140625" style="73" customWidth="1"/>
    <col min="3" max="3" width="0" style="73" hidden="1" customWidth="1"/>
    <col min="4" max="4" width="11" style="73"/>
    <col min="5" max="5" width="11.08203125" style="73" customWidth="1"/>
    <col min="6" max="16384" width="11" style="73"/>
  </cols>
  <sheetData>
    <row r="1" spans="1:6" ht="69.900000000000006" customHeight="1" x14ac:dyDescent="0.65">
      <c r="A1" s="133"/>
      <c r="B1" s="300" t="s">
        <v>0</v>
      </c>
      <c r="C1" s="132"/>
      <c r="D1"/>
      <c r="E1" s="132"/>
      <c r="F1"/>
    </row>
    <row r="2" spans="1:6" ht="50.15" customHeight="1" x14ac:dyDescent="0.35">
      <c r="A2" s="133"/>
      <c r="B2" s="301"/>
      <c r="C2" s="132"/>
      <c r="D2"/>
      <c r="E2" s="132"/>
      <c r="F2"/>
    </row>
    <row r="3" spans="1:6" ht="30.9" customHeight="1" x14ac:dyDescent="0.35">
      <c r="A3" s="132"/>
      <c r="B3" s="132"/>
      <c r="C3" s="132"/>
      <c r="D3" s="132"/>
      <c r="E3" s="132"/>
      <c r="F3" s="121"/>
    </row>
    <row r="4" spans="1:6" ht="24.9" customHeight="1" thickBot="1" x14ac:dyDescent="0.4">
      <c r="A4" s="131"/>
      <c r="B4" s="131"/>
      <c r="C4" s="74"/>
      <c r="D4" s="74"/>
      <c r="E4" s="74"/>
      <c r="F4" s="74"/>
    </row>
    <row r="5" spans="1:6" x14ac:dyDescent="0.35">
      <c r="A5" s="127" t="s">
        <v>1</v>
      </c>
      <c r="B5" s="128"/>
    </row>
    <row r="6" spans="1:6" x14ac:dyDescent="0.35">
      <c r="A6" s="114"/>
      <c r="B6" s="115"/>
    </row>
    <row r="7" spans="1:6" x14ac:dyDescent="0.35">
      <c r="A7" s="114" t="s">
        <v>2</v>
      </c>
      <c r="B7" s="115"/>
    </row>
    <row r="8" spans="1:6" x14ac:dyDescent="0.35">
      <c r="A8" s="114"/>
      <c r="B8" s="115"/>
    </row>
    <row r="9" spans="1:6" x14ac:dyDescent="0.35">
      <c r="A9" s="114" t="s">
        <v>3</v>
      </c>
      <c r="B9" s="115"/>
    </row>
    <row r="10" spans="1:6" x14ac:dyDescent="0.35">
      <c r="A10" s="114"/>
      <c r="B10" s="115"/>
    </row>
    <row r="11" spans="1:6" x14ac:dyDescent="0.35">
      <c r="A11" s="114" t="s">
        <v>4</v>
      </c>
      <c r="B11" s="116"/>
    </row>
    <row r="12" spans="1:6" ht="16" thickBot="1" x14ac:dyDescent="0.4">
      <c r="A12" s="117"/>
      <c r="B12" s="118"/>
    </row>
    <row r="14" spans="1:6" ht="16" thickBot="1" x14ac:dyDescent="0.4"/>
    <row r="15" spans="1:6" ht="23.15" customHeight="1" x14ac:dyDescent="0.35">
      <c r="A15" s="129" t="s">
        <v>5</v>
      </c>
      <c r="B15" s="130"/>
    </row>
    <row r="16" spans="1:6" x14ac:dyDescent="0.35">
      <c r="A16" s="122" t="s">
        <v>6</v>
      </c>
      <c r="B16" s="123"/>
    </row>
    <row r="17" spans="1:4" x14ac:dyDescent="0.35">
      <c r="A17" s="122"/>
      <c r="B17" s="123"/>
    </row>
    <row r="18" spans="1:4" x14ac:dyDescent="0.35">
      <c r="A18" s="122" t="s">
        <v>7</v>
      </c>
      <c r="B18" s="123"/>
    </row>
    <row r="19" spans="1:4" x14ac:dyDescent="0.35">
      <c r="A19" s="122"/>
      <c r="B19" s="123"/>
    </row>
    <row r="20" spans="1:4" x14ac:dyDescent="0.35">
      <c r="A20" s="122" t="s">
        <v>8</v>
      </c>
      <c r="B20" s="124"/>
    </row>
    <row r="21" spans="1:4" x14ac:dyDescent="0.35">
      <c r="A21" s="122"/>
      <c r="B21" s="123"/>
    </row>
    <row r="22" spans="1:4" x14ac:dyDescent="0.35">
      <c r="A22" s="305" t="s">
        <v>9</v>
      </c>
      <c r="B22" s="303"/>
    </row>
    <row r="23" spans="1:4" x14ac:dyDescent="0.35">
      <c r="A23" s="305"/>
      <c r="B23" s="303"/>
    </row>
    <row r="24" spans="1:4" ht="16" thickBot="1" x14ac:dyDescent="0.4">
      <c r="A24" s="306"/>
      <c r="B24" s="304"/>
    </row>
    <row r="25" spans="1:4" x14ac:dyDescent="0.35">
      <c r="A25" s="119" t="s">
        <v>10</v>
      </c>
      <c r="B25" s="119"/>
      <c r="C25" s="119"/>
      <c r="D25" s="119"/>
    </row>
    <row r="26" spans="1:4" ht="15.9" customHeight="1" x14ac:dyDescent="0.35">
      <c r="A26" s="119"/>
      <c r="B26" s="119"/>
      <c r="C26" s="119"/>
      <c r="D26" s="119"/>
    </row>
    <row r="27" spans="1:4" x14ac:dyDescent="0.35">
      <c r="A27" s="119"/>
      <c r="B27" s="119"/>
      <c r="C27" s="119"/>
      <c r="D27" s="119"/>
    </row>
    <row r="28" spans="1:4" ht="15.9" customHeight="1" x14ac:dyDescent="0.35">
      <c r="A28" s="120"/>
      <c r="B28" s="120"/>
      <c r="C28" s="119"/>
      <c r="D28" s="119"/>
    </row>
    <row r="29" spans="1:4" x14ac:dyDescent="0.35">
      <c r="A29" s="125" t="s">
        <v>11</v>
      </c>
      <c r="B29" s="119"/>
      <c r="C29" s="119"/>
      <c r="D29" s="119"/>
    </row>
    <row r="30" spans="1:4" x14ac:dyDescent="0.35">
      <c r="A30" s="126" t="s">
        <v>12</v>
      </c>
      <c r="B30" s="119"/>
      <c r="C30" s="119"/>
      <c r="D30" s="119"/>
    </row>
  </sheetData>
  <mergeCells count="2">
    <mergeCell ref="B22:B24"/>
    <mergeCell ref="A22:A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44A30-A10A-2A4C-B2F0-13990E0F9268}">
  <sheetPr codeName="Sheet3">
    <tabColor rgb="FF7030A0"/>
  </sheetPr>
  <dimension ref="A1:F46"/>
  <sheetViews>
    <sheetView topLeftCell="A2" zoomScaleNormal="100" workbookViewId="0">
      <selection activeCell="B37" sqref="B37"/>
    </sheetView>
  </sheetViews>
  <sheetFormatPr defaultColWidth="11" defaultRowHeight="15.5" x14ac:dyDescent="0.35"/>
  <cols>
    <col min="1" max="1" width="28.9140625" style="73" bestFit="1" customWidth="1"/>
    <col min="2" max="2" width="28.5" style="73" customWidth="1"/>
    <col min="3" max="4" width="32" style="73" customWidth="1"/>
    <col min="5" max="5" width="21.5" style="73" customWidth="1"/>
    <col min="6" max="16384" width="11" style="73"/>
  </cols>
  <sheetData>
    <row r="1" spans="1:6" ht="69.900000000000006" customHeight="1" x14ac:dyDescent="0.65">
      <c r="A1" s="133"/>
      <c r="B1" s="134" t="s">
        <v>13</v>
      </c>
      <c r="C1" s="135"/>
      <c r="D1" s="135"/>
      <c r="E1" s="135"/>
    </row>
    <row r="2" spans="1:6" ht="50.15" customHeight="1" x14ac:dyDescent="0.35">
      <c r="A2" s="133"/>
      <c r="B2" s="135"/>
      <c r="C2" s="135"/>
      <c r="D2" s="135"/>
      <c r="E2" s="135"/>
    </row>
    <row r="3" spans="1:6" ht="30.9" customHeight="1" x14ac:dyDescent="0.35"/>
    <row r="4" spans="1:6" x14ac:dyDescent="0.35">
      <c r="A4" s="142" t="s">
        <v>14</v>
      </c>
      <c r="B4" s="142"/>
      <c r="C4" s="142"/>
      <c r="D4" s="142"/>
      <c r="E4" s="142"/>
      <c r="F4" s="142"/>
    </row>
    <row r="5" spans="1:6" ht="33" customHeight="1" x14ac:dyDescent="0.35">
      <c r="A5" s="119" t="s">
        <v>15</v>
      </c>
      <c r="B5" s="131"/>
      <c r="C5" s="131"/>
      <c r="D5" s="131"/>
      <c r="E5" s="131"/>
      <c r="F5" s="131"/>
    </row>
    <row r="6" spans="1:6" ht="24.9" customHeight="1" thickBot="1" x14ac:dyDescent="0.4">
      <c r="A6" s="113"/>
      <c r="B6" s="113"/>
      <c r="C6" s="113"/>
      <c r="D6" s="113"/>
      <c r="E6" s="113"/>
      <c r="F6" s="113"/>
    </row>
    <row r="7" spans="1:6" ht="24.9" customHeight="1" x14ac:dyDescent="0.35">
      <c r="A7" s="163"/>
      <c r="B7" s="164"/>
      <c r="C7" s="165"/>
      <c r="D7" s="165"/>
      <c r="E7" s="166"/>
      <c r="F7" s="113"/>
    </row>
    <row r="8" spans="1:6" ht="33.9" customHeight="1" thickBot="1" x14ac:dyDescent="0.4">
      <c r="A8" s="167" t="s">
        <v>13</v>
      </c>
      <c r="B8" s="168"/>
      <c r="C8" s="168"/>
      <c r="D8" s="168"/>
      <c r="E8" s="169"/>
    </row>
    <row r="9" spans="1:6" x14ac:dyDescent="0.35">
      <c r="A9" s="114"/>
      <c r="B9" s="119"/>
      <c r="E9" s="170"/>
    </row>
    <row r="10" spans="1:6" x14ac:dyDescent="0.35">
      <c r="A10" s="171" t="s">
        <v>16</v>
      </c>
      <c r="B10" s="172" t="s">
        <v>421</v>
      </c>
      <c r="C10" s="173"/>
      <c r="D10" s="173"/>
      <c r="E10" s="174"/>
    </row>
    <row r="11" spans="1:6" x14ac:dyDescent="0.35">
      <c r="A11" s="171"/>
      <c r="B11" s="172"/>
      <c r="C11" s="173"/>
      <c r="D11" s="173"/>
      <c r="E11" s="174"/>
    </row>
    <row r="12" spans="1:6" x14ac:dyDescent="0.35">
      <c r="A12" s="171" t="s">
        <v>17</v>
      </c>
      <c r="B12" s="172" t="s">
        <v>18</v>
      </c>
      <c r="C12" s="173"/>
      <c r="D12" s="173"/>
      <c r="E12" s="174"/>
    </row>
    <row r="13" spans="1:6" x14ac:dyDescent="0.35">
      <c r="A13" s="171"/>
      <c r="B13" s="172"/>
      <c r="C13" s="173"/>
      <c r="D13" s="173"/>
      <c r="E13" s="174"/>
    </row>
    <row r="14" spans="1:6" x14ac:dyDescent="0.35">
      <c r="A14" s="171" t="s">
        <v>19</v>
      </c>
      <c r="B14" s="172" t="s">
        <v>20</v>
      </c>
      <c r="C14" s="172" t="s">
        <v>21</v>
      </c>
      <c r="D14" s="173"/>
      <c r="E14" s="174"/>
    </row>
    <row r="15" spans="1:6" x14ac:dyDescent="0.35">
      <c r="A15" s="171"/>
      <c r="B15" s="172" t="s">
        <v>22</v>
      </c>
      <c r="C15" s="172" t="s">
        <v>23</v>
      </c>
      <c r="D15" s="173"/>
      <c r="E15" s="174"/>
    </row>
    <row r="16" spans="1:6" x14ac:dyDescent="0.35">
      <c r="A16" s="171"/>
      <c r="B16" s="172" t="s">
        <v>24</v>
      </c>
      <c r="C16" s="172" t="s">
        <v>25</v>
      </c>
      <c r="D16" s="173"/>
      <c r="E16" s="174"/>
    </row>
    <row r="17" spans="1:5" x14ac:dyDescent="0.35">
      <c r="A17" s="171"/>
      <c r="B17" s="172" t="s">
        <v>26</v>
      </c>
      <c r="C17" s="172" t="s">
        <v>27</v>
      </c>
      <c r="D17" s="173"/>
      <c r="E17" s="174"/>
    </row>
    <row r="18" spans="1:5" x14ac:dyDescent="0.35">
      <c r="A18" s="171"/>
      <c r="B18" s="172" t="s">
        <v>28</v>
      </c>
      <c r="C18" s="172" t="s">
        <v>29</v>
      </c>
      <c r="D18" s="173"/>
      <c r="E18" s="174"/>
    </row>
    <row r="19" spans="1:5" x14ac:dyDescent="0.35">
      <c r="A19" s="171"/>
      <c r="B19" s="172" t="s">
        <v>30</v>
      </c>
      <c r="C19" s="172" t="s">
        <v>31</v>
      </c>
      <c r="D19" s="173"/>
      <c r="E19" s="174"/>
    </row>
    <row r="20" spans="1:5" x14ac:dyDescent="0.35">
      <c r="A20" s="171"/>
      <c r="B20" s="172" t="s">
        <v>32</v>
      </c>
      <c r="C20" s="172" t="s">
        <v>33</v>
      </c>
      <c r="D20" s="173"/>
      <c r="E20" s="174"/>
    </row>
    <row r="21" spans="1:5" x14ac:dyDescent="0.35">
      <c r="A21" s="171"/>
      <c r="B21" s="172" t="s">
        <v>34</v>
      </c>
      <c r="C21" s="173" t="s">
        <v>35</v>
      </c>
      <c r="D21" s="173"/>
      <c r="E21" s="174"/>
    </row>
    <row r="22" spans="1:5" x14ac:dyDescent="0.35">
      <c r="A22" s="171"/>
      <c r="B22" s="172" t="s">
        <v>36</v>
      </c>
      <c r="C22" s="173" t="s">
        <v>37</v>
      </c>
      <c r="D22" s="173"/>
      <c r="E22" s="174"/>
    </row>
    <row r="23" spans="1:5" x14ac:dyDescent="0.35">
      <c r="A23" s="171"/>
      <c r="B23" s="172" t="s">
        <v>38</v>
      </c>
      <c r="C23" s="173" t="s">
        <v>39</v>
      </c>
      <c r="D23" s="173"/>
      <c r="E23" s="174"/>
    </row>
    <row r="24" spans="1:5" x14ac:dyDescent="0.35">
      <c r="A24" s="171"/>
      <c r="B24" s="172"/>
      <c r="C24" s="173"/>
      <c r="D24" s="173"/>
      <c r="E24" s="174"/>
    </row>
    <row r="25" spans="1:5" x14ac:dyDescent="0.35">
      <c r="A25" s="171"/>
      <c r="B25" s="172"/>
      <c r="C25" s="173"/>
      <c r="D25" s="173"/>
      <c r="E25" s="174"/>
    </row>
    <row r="26" spans="1:5" x14ac:dyDescent="0.35">
      <c r="A26" s="171" t="s">
        <v>40</v>
      </c>
      <c r="B26" s="175"/>
      <c r="C26" s="173"/>
      <c r="D26" s="173"/>
      <c r="E26" s="174"/>
    </row>
    <row r="27" spans="1:5" x14ac:dyDescent="0.35">
      <c r="A27" s="171"/>
      <c r="B27" s="172"/>
      <c r="C27" s="173"/>
      <c r="D27" s="173"/>
      <c r="E27" s="174"/>
    </row>
    <row r="28" spans="1:5" x14ac:dyDescent="0.35">
      <c r="A28" s="171"/>
      <c r="B28" s="172"/>
      <c r="C28" s="173"/>
      <c r="D28" s="173"/>
      <c r="E28" s="174"/>
    </row>
    <row r="29" spans="1:5" x14ac:dyDescent="0.35">
      <c r="A29" s="171" t="s">
        <v>41</v>
      </c>
      <c r="B29" s="172" t="s">
        <v>42</v>
      </c>
      <c r="C29" s="172" t="s">
        <v>43</v>
      </c>
      <c r="D29" s="173"/>
      <c r="E29" s="174"/>
    </row>
    <row r="30" spans="1:5" x14ac:dyDescent="0.35">
      <c r="A30" s="114"/>
      <c r="B30" s="172" t="s">
        <v>42</v>
      </c>
      <c r="C30" s="172" t="s">
        <v>43</v>
      </c>
      <c r="D30" s="173"/>
      <c r="E30" s="174"/>
    </row>
    <row r="31" spans="1:5" x14ac:dyDescent="0.35">
      <c r="A31" s="114"/>
      <c r="B31" s="172" t="s">
        <v>42</v>
      </c>
      <c r="C31" s="172" t="s">
        <v>43</v>
      </c>
      <c r="D31" s="173"/>
      <c r="E31" s="174"/>
    </row>
    <row r="32" spans="1:5" x14ac:dyDescent="0.35">
      <c r="A32" s="114"/>
      <c r="B32" s="172" t="s">
        <v>42</v>
      </c>
      <c r="C32" s="172" t="s">
        <v>43</v>
      </c>
      <c r="D32" s="173"/>
      <c r="E32" s="174"/>
    </row>
    <row r="33" spans="1:5" x14ac:dyDescent="0.35">
      <c r="A33" s="114"/>
      <c r="B33" s="172" t="s">
        <v>42</v>
      </c>
      <c r="C33" s="172" t="s">
        <v>43</v>
      </c>
      <c r="D33" s="173"/>
      <c r="E33" s="174"/>
    </row>
    <row r="34" spans="1:5" x14ac:dyDescent="0.35">
      <c r="A34" s="114"/>
      <c r="B34" s="172"/>
      <c r="C34" s="172"/>
      <c r="D34" s="173"/>
      <c r="E34" s="174"/>
    </row>
    <row r="35" spans="1:5" x14ac:dyDescent="0.35">
      <c r="A35" s="114"/>
      <c r="B35" s="172"/>
      <c r="C35" s="172"/>
      <c r="D35" s="173"/>
      <c r="E35" s="174"/>
    </row>
    <row r="36" spans="1:5" x14ac:dyDescent="0.35">
      <c r="A36" s="171" t="s">
        <v>44</v>
      </c>
      <c r="B36" s="172" t="s">
        <v>45</v>
      </c>
      <c r="C36" s="172" t="s">
        <v>46</v>
      </c>
      <c r="D36" s="173" t="s">
        <v>47</v>
      </c>
      <c r="E36" s="174" t="s">
        <v>48</v>
      </c>
    </row>
    <row r="37" spans="1:5" x14ac:dyDescent="0.35">
      <c r="A37" s="114"/>
      <c r="B37" s="119"/>
      <c r="C37" s="176"/>
      <c r="D37" s="74"/>
      <c r="E37" s="170"/>
    </row>
    <row r="38" spans="1:5" x14ac:dyDescent="0.35">
      <c r="A38" s="114"/>
      <c r="B38" s="119"/>
      <c r="E38" s="170"/>
    </row>
    <row r="39" spans="1:5" x14ac:dyDescent="0.35">
      <c r="A39" s="171" t="s">
        <v>49</v>
      </c>
      <c r="B39" s="177" t="s">
        <v>422</v>
      </c>
      <c r="E39" s="170"/>
    </row>
    <row r="40" spans="1:5" x14ac:dyDescent="0.35">
      <c r="A40" s="114"/>
      <c r="B40" s="131"/>
      <c r="E40" s="170"/>
    </row>
    <row r="41" spans="1:5" x14ac:dyDescent="0.35">
      <c r="A41" s="307" t="s">
        <v>50</v>
      </c>
      <c r="B41" s="308"/>
      <c r="E41" s="170"/>
    </row>
    <row r="42" spans="1:5" ht="15.9" customHeight="1" thickBot="1" x14ac:dyDescent="0.4">
      <c r="A42" s="178"/>
      <c r="B42" s="179"/>
      <c r="C42" s="179"/>
      <c r="D42" s="179"/>
      <c r="E42" s="180"/>
    </row>
    <row r="43" spans="1:5" ht="15.9" customHeight="1" x14ac:dyDescent="0.35"/>
    <row r="44" spans="1:5" x14ac:dyDescent="0.35">
      <c r="A44" s="181" t="s">
        <v>11</v>
      </c>
      <c r="B44" s="120"/>
      <c r="C44" s="119"/>
      <c r="D44" s="119"/>
    </row>
    <row r="45" spans="1:5" x14ac:dyDescent="0.35">
      <c r="A45" s="182" t="s">
        <v>12</v>
      </c>
      <c r="B45" s="119"/>
      <c r="C45" s="119"/>
      <c r="D45" s="119"/>
    </row>
    <row r="46" spans="1:5" x14ac:dyDescent="0.35">
      <c r="A46" s="119"/>
      <c r="B46" s="119"/>
    </row>
  </sheetData>
  <mergeCells count="1">
    <mergeCell ref="A41:B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8FF1-D98E-3E4F-AFC0-C89C88E45B62}">
  <sheetPr codeName="Sheet4"/>
  <dimension ref="A1:Z1012"/>
  <sheetViews>
    <sheetView workbookViewId="0">
      <selection activeCell="F15" sqref="F15"/>
    </sheetView>
  </sheetViews>
  <sheetFormatPr defaultColWidth="13" defaultRowHeight="15.5" x14ac:dyDescent="0.35"/>
  <cols>
    <col min="1" max="1" width="10" customWidth="1"/>
    <col min="2" max="2" width="13.5" customWidth="1"/>
    <col min="3" max="3" width="64.9140625" customWidth="1"/>
    <col min="4" max="4" width="11.4140625" customWidth="1"/>
    <col min="5" max="26" width="10" customWidth="1"/>
  </cols>
  <sheetData>
    <row r="1" spans="1:26" ht="21.75" customHeight="1" x14ac:dyDescent="0.35">
      <c r="A1" s="7" t="s">
        <v>51</v>
      </c>
      <c r="B1" s="8"/>
      <c r="C1" s="8"/>
      <c r="D1" s="8"/>
      <c r="E1" s="8"/>
      <c r="F1" s="8"/>
      <c r="G1" s="8"/>
      <c r="H1" s="8"/>
      <c r="I1" s="8"/>
      <c r="J1" s="8"/>
      <c r="K1" s="8"/>
      <c r="L1" s="8"/>
      <c r="M1" s="8"/>
      <c r="N1" s="8"/>
      <c r="O1" s="8"/>
      <c r="P1" s="8"/>
      <c r="Q1" s="8"/>
      <c r="R1" s="8"/>
      <c r="S1" s="8"/>
      <c r="T1" s="8"/>
      <c r="U1" s="8"/>
      <c r="V1" s="8"/>
      <c r="W1" s="8"/>
      <c r="X1" s="8"/>
      <c r="Y1" s="8"/>
      <c r="Z1" s="8"/>
    </row>
    <row r="2" spans="1:26" ht="12" customHeight="1" x14ac:dyDescent="0.35">
      <c r="A2" s="9" t="s">
        <v>52</v>
      </c>
      <c r="B2" s="9" t="s">
        <v>53</v>
      </c>
      <c r="C2" s="10" t="s">
        <v>51</v>
      </c>
      <c r="D2" s="8"/>
      <c r="E2" s="8"/>
      <c r="F2" s="8"/>
      <c r="G2" s="8"/>
      <c r="H2" s="8"/>
      <c r="I2" s="8"/>
      <c r="J2" s="8"/>
      <c r="K2" s="8"/>
      <c r="L2" s="8"/>
      <c r="M2" s="8"/>
      <c r="N2" s="8"/>
      <c r="O2" s="8"/>
      <c r="P2" s="8"/>
      <c r="Q2" s="8"/>
      <c r="R2" s="8"/>
      <c r="S2" s="8"/>
      <c r="T2" s="8"/>
      <c r="U2" s="8"/>
      <c r="V2" s="8"/>
      <c r="W2" s="8"/>
      <c r="X2" s="8"/>
      <c r="Y2" s="8"/>
      <c r="Z2" s="8"/>
    </row>
    <row r="3" spans="1:26" x14ac:dyDescent="0.35">
      <c r="A3" s="36">
        <v>0.26</v>
      </c>
      <c r="B3" s="12">
        <v>43994</v>
      </c>
      <c r="C3" s="13" t="s">
        <v>54</v>
      </c>
      <c r="D3" s="8"/>
      <c r="E3" s="8"/>
      <c r="F3" s="8"/>
      <c r="G3" s="8"/>
      <c r="H3" s="8"/>
      <c r="I3" s="8"/>
      <c r="J3" s="8"/>
      <c r="K3" s="8"/>
      <c r="L3" s="8"/>
      <c r="M3" s="8"/>
      <c r="N3" s="8"/>
      <c r="O3" s="8"/>
      <c r="P3" s="8"/>
      <c r="Q3" s="8"/>
      <c r="R3" s="8"/>
      <c r="S3" s="8"/>
      <c r="T3" s="8"/>
      <c r="U3" s="8"/>
      <c r="V3" s="8"/>
      <c r="W3" s="8"/>
      <c r="X3" s="8"/>
      <c r="Y3" s="8"/>
      <c r="Z3" s="8"/>
    </row>
    <row r="4" spans="1:26" x14ac:dyDescent="0.35">
      <c r="A4" s="36">
        <v>0.27</v>
      </c>
      <c r="B4" s="12">
        <v>43994</v>
      </c>
      <c r="C4" s="13" t="s">
        <v>55</v>
      </c>
      <c r="D4" s="8"/>
      <c r="E4" s="8"/>
      <c r="F4" s="8"/>
      <c r="G4" s="8"/>
      <c r="H4" s="8"/>
      <c r="I4" s="8"/>
      <c r="J4" s="8"/>
      <c r="K4" s="8"/>
      <c r="L4" s="8"/>
      <c r="M4" s="8"/>
      <c r="N4" s="8"/>
      <c r="O4" s="8"/>
      <c r="P4" s="8"/>
      <c r="Q4" s="8"/>
      <c r="R4" s="8"/>
      <c r="S4" s="8"/>
      <c r="T4" s="8"/>
      <c r="U4" s="8"/>
      <c r="V4" s="8"/>
      <c r="W4" s="8"/>
      <c r="X4" s="8"/>
      <c r="Y4" s="8"/>
      <c r="Z4" s="8"/>
    </row>
    <row r="5" spans="1:26" x14ac:dyDescent="0.35">
      <c r="A5" s="36">
        <v>1</v>
      </c>
      <c r="B5" s="14">
        <v>43997</v>
      </c>
      <c r="C5" s="13" t="s">
        <v>56</v>
      </c>
      <c r="D5" s="8"/>
      <c r="E5" s="8"/>
      <c r="F5" s="8"/>
      <c r="G5" s="8"/>
      <c r="H5" s="8"/>
      <c r="I5" s="8"/>
      <c r="J5" s="8"/>
      <c r="K5" s="8"/>
      <c r="L5" s="8"/>
      <c r="M5" s="8"/>
      <c r="N5" s="8"/>
      <c r="O5" s="8"/>
      <c r="P5" s="8"/>
      <c r="Q5" s="8"/>
      <c r="R5" s="8"/>
      <c r="S5" s="8"/>
      <c r="T5" s="8"/>
      <c r="U5" s="8"/>
      <c r="V5" s="8"/>
      <c r="W5" s="8"/>
      <c r="X5" s="8"/>
      <c r="Y5" s="8"/>
      <c r="Z5" s="8"/>
    </row>
    <row r="6" spans="1:26" x14ac:dyDescent="0.35">
      <c r="A6" s="43">
        <v>1.1000000000000001</v>
      </c>
      <c r="B6" s="44">
        <v>43999</v>
      </c>
      <c r="C6" s="17" t="s">
        <v>57</v>
      </c>
      <c r="D6" s="8"/>
      <c r="E6" s="8"/>
      <c r="F6" s="8"/>
      <c r="G6" s="8"/>
      <c r="H6" s="8"/>
      <c r="I6" s="8"/>
      <c r="J6" s="8"/>
      <c r="K6" s="8"/>
      <c r="L6" s="8"/>
      <c r="M6" s="8"/>
      <c r="N6" s="8"/>
      <c r="O6" s="8"/>
      <c r="P6" s="8"/>
      <c r="Q6" s="8"/>
      <c r="R6" s="8"/>
      <c r="S6" s="8"/>
      <c r="T6" s="8"/>
      <c r="U6" s="8"/>
      <c r="V6" s="8"/>
      <c r="W6" s="8"/>
      <c r="X6" s="8"/>
      <c r="Y6" s="8"/>
      <c r="Z6" s="8"/>
    </row>
    <row r="7" spans="1:26" x14ac:dyDescent="0.35">
      <c r="A7" s="45">
        <v>1.2</v>
      </c>
      <c r="B7" s="46">
        <v>44005</v>
      </c>
      <c r="C7" s="21" t="s">
        <v>58</v>
      </c>
      <c r="D7" s="8"/>
      <c r="E7" s="8"/>
      <c r="F7" s="8"/>
      <c r="G7" s="8"/>
      <c r="H7" s="8"/>
      <c r="I7" s="8"/>
      <c r="J7" s="8"/>
      <c r="K7" s="8"/>
      <c r="L7" s="8"/>
      <c r="M7" s="8"/>
      <c r="N7" s="8"/>
      <c r="O7" s="8"/>
      <c r="P7" s="8"/>
      <c r="Q7" s="8"/>
      <c r="R7" s="8"/>
      <c r="S7" s="8"/>
      <c r="T7" s="8"/>
      <c r="U7" s="8"/>
      <c r="V7" s="8"/>
      <c r="W7" s="8"/>
      <c r="X7" s="8"/>
      <c r="Y7" s="8"/>
      <c r="Z7" s="8"/>
    </row>
    <row r="8" spans="1:26" ht="38.5" x14ac:dyDescent="0.35">
      <c r="A8" s="45">
        <v>1.3</v>
      </c>
      <c r="B8" s="46">
        <v>44006</v>
      </c>
      <c r="C8" s="21" t="s">
        <v>59</v>
      </c>
      <c r="D8" s="8"/>
      <c r="E8" s="8"/>
      <c r="F8" s="8"/>
      <c r="G8" s="8"/>
      <c r="H8" s="8"/>
      <c r="I8" s="8"/>
      <c r="J8" s="8"/>
      <c r="K8" s="8"/>
      <c r="L8" s="8"/>
      <c r="M8" s="8"/>
      <c r="N8" s="8"/>
      <c r="O8" s="8"/>
      <c r="P8" s="8"/>
      <c r="Q8" s="8"/>
      <c r="R8" s="8"/>
      <c r="S8" s="8"/>
      <c r="T8" s="8"/>
      <c r="U8" s="8"/>
      <c r="V8" s="8"/>
      <c r="W8" s="8"/>
      <c r="X8" s="8"/>
      <c r="Y8" s="8"/>
      <c r="Z8" s="8"/>
    </row>
    <row r="9" spans="1:26" ht="17.25" customHeight="1" x14ac:dyDescent="0.35">
      <c r="A9" s="45">
        <v>1.4</v>
      </c>
      <c r="B9" s="46">
        <v>44011</v>
      </c>
      <c r="C9" s="21" t="s">
        <v>60</v>
      </c>
      <c r="D9" s="8"/>
      <c r="E9" s="8"/>
      <c r="F9" s="8"/>
      <c r="G9" s="8"/>
      <c r="H9" s="8"/>
      <c r="I9" s="8"/>
      <c r="J9" s="8"/>
      <c r="K9" s="8"/>
      <c r="L9" s="8"/>
      <c r="M9" s="8"/>
      <c r="N9" s="8"/>
      <c r="O9" s="8"/>
      <c r="P9" s="8"/>
      <c r="Q9" s="8"/>
      <c r="R9" s="8"/>
      <c r="S9" s="8"/>
      <c r="T9" s="8"/>
      <c r="U9" s="8"/>
      <c r="V9" s="8"/>
      <c r="W9" s="8"/>
      <c r="X9" s="8"/>
      <c r="Y9" s="8"/>
      <c r="Z9" s="8"/>
    </row>
    <row r="10" spans="1:26" ht="17.25" customHeight="1" x14ac:dyDescent="0.35">
      <c r="A10" s="45">
        <v>2</v>
      </c>
      <c r="B10" s="46">
        <v>44013</v>
      </c>
      <c r="C10" s="21" t="s">
        <v>61</v>
      </c>
      <c r="D10" s="8"/>
      <c r="E10" s="8"/>
      <c r="F10" s="8"/>
      <c r="G10" s="8"/>
      <c r="H10" s="8"/>
      <c r="I10" s="8"/>
      <c r="J10" s="8"/>
      <c r="K10" s="8"/>
      <c r="L10" s="8"/>
      <c r="M10" s="8"/>
      <c r="N10" s="8"/>
      <c r="O10" s="8"/>
      <c r="P10" s="8"/>
      <c r="Q10" s="8"/>
      <c r="R10" s="8"/>
      <c r="S10" s="8"/>
      <c r="T10" s="8"/>
      <c r="U10" s="8"/>
      <c r="V10" s="8"/>
      <c r="W10" s="8"/>
      <c r="X10" s="8"/>
      <c r="Y10" s="8"/>
      <c r="Z10" s="8"/>
    </row>
    <row r="11" spans="1:26" ht="17.25" customHeight="1" x14ac:dyDescent="0.35">
      <c r="A11" s="45">
        <v>2.1</v>
      </c>
      <c r="B11" s="46">
        <v>44113</v>
      </c>
      <c r="C11" s="21" t="s">
        <v>62</v>
      </c>
      <c r="D11" s="8"/>
      <c r="E11" s="8"/>
      <c r="F11" s="8"/>
      <c r="G11" s="8"/>
      <c r="H11" s="8"/>
      <c r="I11" s="8"/>
      <c r="J11" s="8"/>
      <c r="K11" s="8"/>
      <c r="L11" s="8"/>
      <c r="M11" s="8"/>
      <c r="N11" s="8"/>
      <c r="O11" s="8"/>
      <c r="P11" s="8"/>
      <c r="Q11" s="8"/>
      <c r="R11" s="8"/>
      <c r="S11" s="8"/>
      <c r="T11" s="8"/>
      <c r="U11" s="8"/>
      <c r="V11" s="8"/>
      <c r="W11" s="8"/>
      <c r="X11" s="8"/>
      <c r="Y11" s="8"/>
      <c r="Z11" s="8"/>
    </row>
    <row r="12" spans="1:26" ht="42.9" customHeight="1" x14ac:dyDescent="0.35">
      <c r="A12" s="45">
        <v>2.2000000000000002</v>
      </c>
      <c r="B12" s="46">
        <v>44139</v>
      </c>
      <c r="C12" s="21" t="s">
        <v>63</v>
      </c>
      <c r="D12" s="8"/>
      <c r="E12" s="8"/>
      <c r="F12" s="8"/>
      <c r="G12" s="8"/>
      <c r="H12" s="8"/>
      <c r="I12" s="8"/>
      <c r="J12" s="8"/>
      <c r="K12" s="8"/>
      <c r="L12" s="8"/>
      <c r="M12" s="8"/>
      <c r="N12" s="8"/>
      <c r="O12" s="8"/>
      <c r="P12" s="8"/>
      <c r="Q12" s="8"/>
      <c r="R12" s="8"/>
      <c r="S12" s="8"/>
      <c r="T12" s="8"/>
      <c r="U12" s="8"/>
      <c r="V12" s="8"/>
      <c r="W12" s="8"/>
      <c r="X12" s="8"/>
      <c r="Y12" s="8"/>
      <c r="Z12" s="8"/>
    </row>
    <row r="13" spans="1:26" ht="42.9" customHeight="1" x14ac:dyDescent="0.35">
      <c r="A13" s="45">
        <v>2.2999999999999998</v>
      </c>
      <c r="B13" s="46">
        <v>44147</v>
      </c>
      <c r="C13" s="21" t="s">
        <v>64</v>
      </c>
      <c r="D13" s="8"/>
      <c r="E13" s="8"/>
      <c r="F13" s="8"/>
      <c r="G13" s="8"/>
      <c r="H13" s="8"/>
      <c r="I13" s="8"/>
      <c r="J13" s="8"/>
      <c r="K13" s="8"/>
      <c r="L13" s="8"/>
      <c r="M13" s="8"/>
      <c r="N13" s="8"/>
      <c r="O13" s="8"/>
      <c r="P13" s="8"/>
      <c r="Q13" s="8"/>
      <c r="R13" s="8"/>
      <c r="S13" s="8"/>
      <c r="T13" s="8"/>
      <c r="U13" s="8"/>
      <c r="V13" s="8"/>
      <c r="W13" s="8"/>
      <c r="X13" s="8"/>
      <c r="Y13" s="8"/>
      <c r="Z13" s="8"/>
    </row>
    <row r="14" spans="1:26" ht="42.9" customHeight="1" x14ac:dyDescent="0.35">
      <c r="A14" s="56">
        <v>2.4</v>
      </c>
      <c r="B14" s="57">
        <v>44154</v>
      </c>
      <c r="C14" s="58" t="s">
        <v>65</v>
      </c>
      <c r="D14" s="8"/>
      <c r="E14" s="8"/>
      <c r="F14" s="8"/>
      <c r="G14" s="8"/>
      <c r="H14" s="8"/>
      <c r="I14" s="8"/>
      <c r="J14" s="8"/>
      <c r="K14" s="8"/>
      <c r="L14" s="8"/>
      <c r="M14" s="8"/>
      <c r="N14" s="8"/>
      <c r="O14" s="8"/>
      <c r="P14" s="8"/>
      <c r="Q14" s="8"/>
      <c r="R14" s="8"/>
      <c r="S14" s="8"/>
      <c r="T14" s="8"/>
      <c r="U14" s="8"/>
      <c r="V14" s="8"/>
      <c r="W14" s="8"/>
      <c r="X14" s="8"/>
      <c r="Y14" s="8"/>
      <c r="Z14" s="8"/>
    </row>
    <row r="15" spans="1:26" ht="60" customHeight="1" x14ac:dyDescent="0.35">
      <c r="A15" s="11">
        <v>2.5</v>
      </c>
      <c r="B15" s="14">
        <v>44859</v>
      </c>
      <c r="C15" s="13" t="s">
        <v>66</v>
      </c>
      <c r="D15" s="8"/>
      <c r="E15" s="8"/>
      <c r="F15" s="8"/>
      <c r="G15" s="8"/>
      <c r="H15" s="8"/>
      <c r="I15" s="8"/>
      <c r="J15" s="8"/>
      <c r="K15" s="8"/>
      <c r="L15" s="8"/>
      <c r="M15" s="8"/>
      <c r="N15" s="8"/>
      <c r="O15" s="8"/>
      <c r="P15" s="8"/>
      <c r="Q15" s="8"/>
      <c r="R15" s="8"/>
      <c r="S15" s="8"/>
      <c r="T15" s="8"/>
      <c r="U15" s="8"/>
      <c r="V15" s="8"/>
      <c r="W15" s="8"/>
      <c r="X15" s="8"/>
      <c r="Y15" s="8"/>
      <c r="Z15" s="8"/>
    </row>
    <row r="16" spans="1:26" ht="12" customHeight="1" x14ac:dyDescent="0.3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2" customHeight="1" x14ac:dyDescent="0.35">
      <c r="A17" s="311" t="s">
        <v>67</v>
      </c>
      <c r="B17" s="312"/>
      <c r="C17" s="8"/>
      <c r="D17" s="8"/>
      <c r="E17" s="8"/>
      <c r="F17" s="8"/>
      <c r="G17" s="8"/>
      <c r="H17" s="8"/>
      <c r="I17" s="8"/>
      <c r="J17" s="8"/>
      <c r="K17" s="8"/>
      <c r="L17" s="8"/>
      <c r="M17" s="8"/>
      <c r="N17" s="8"/>
      <c r="O17" s="8"/>
      <c r="P17" s="8"/>
      <c r="Q17" s="8"/>
      <c r="R17" s="8"/>
      <c r="S17" s="8"/>
      <c r="T17" s="8"/>
      <c r="U17" s="8"/>
      <c r="V17" s="8"/>
      <c r="W17" s="8"/>
      <c r="X17" s="8"/>
      <c r="Y17" s="8"/>
      <c r="Z17" s="8"/>
    </row>
    <row r="18" spans="1:26" ht="12" customHeight="1" x14ac:dyDescent="0.35">
      <c r="A18" s="313" t="s">
        <v>68</v>
      </c>
      <c r="B18" s="314"/>
      <c r="C18" s="314"/>
      <c r="D18" s="314"/>
      <c r="E18" s="314"/>
      <c r="F18" s="8"/>
      <c r="G18" s="8"/>
      <c r="H18" s="8"/>
      <c r="I18" s="8"/>
      <c r="J18" s="8"/>
      <c r="K18" s="8"/>
      <c r="L18" s="8"/>
      <c r="M18" s="8"/>
      <c r="N18" s="8"/>
      <c r="O18" s="8"/>
      <c r="P18" s="8"/>
      <c r="Q18" s="8"/>
      <c r="R18" s="8"/>
      <c r="S18" s="8"/>
      <c r="T18" s="8"/>
      <c r="U18" s="8"/>
      <c r="V18" s="8"/>
      <c r="W18" s="8"/>
      <c r="X18" s="8"/>
      <c r="Y18" s="8"/>
      <c r="Z18" s="8"/>
    </row>
    <row r="19" spans="1:26" ht="12" customHeight="1" x14ac:dyDescent="0.35">
      <c r="A19" s="315" t="s">
        <v>45</v>
      </c>
      <c r="B19" s="316"/>
      <c r="C19" s="9" t="s">
        <v>69</v>
      </c>
      <c r="D19" s="39" t="s">
        <v>53</v>
      </c>
      <c r="E19" s="9" t="s">
        <v>52</v>
      </c>
      <c r="F19" s="8"/>
      <c r="G19" s="8"/>
      <c r="H19" s="8"/>
      <c r="I19" s="8"/>
      <c r="J19" s="8"/>
      <c r="K19" s="8"/>
      <c r="L19" s="8"/>
      <c r="M19" s="8"/>
      <c r="N19" s="8"/>
      <c r="O19" s="8"/>
      <c r="P19" s="8"/>
      <c r="Q19" s="8"/>
      <c r="R19" s="8"/>
      <c r="S19" s="8"/>
      <c r="T19" s="8"/>
      <c r="U19" s="8"/>
      <c r="V19" s="8"/>
      <c r="W19" s="8"/>
      <c r="X19" s="8"/>
      <c r="Y19" s="8"/>
      <c r="Z19" s="8"/>
    </row>
    <row r="20" spans="1:26" ht="18" customHeight="1" x14ac:dyDescent="0.35">
      <c r="A20" s="317" t="s">
        <v>70</v>
      </c>
      <c r="B20" s="316"/>
      <c r="C20" s="15" t="s">
        <v>71</v>
      </c>
      <c r="D20" s="12"/>
      <c r="E20" s="24"/>
      <c r="F20" s="8"/>
      <c r="G20" s="8"/>
      <c r="H20" s="8"/>
      <c r="I20" s="8"/>
      <c r="J20" s="8"/>
      <c r="K20" s="8"/>
      <c r="L20" s="8"/>
      <c r="M20" s="8"/>
      <c r="N20" s="8"/>
      <c r="O20" s="8"/>
      <c r="P20" s="8"/>
      <c r="Q20" s="8"/>
      <c r="R20" s="8"/>
      <c r="S20" s="8"/>
      <c r="T20" s="8"/>
      <c r="U20" s="8"/>
      <c r="V20" s="8"/>
      <c r="W20" s="8"/>
      <c r="X20" s="8"/>
      <c r="Y20" s="8"/>
      <c r="Z20" s="8"/>
    </row>
    <row r="21" spans="1:26" ht="18" customHeight="1" x14ac:dyDescent="0.35">
      <c r="A21" s="317" t="s">
        <v>72</v>
      </c>
      <c r="B21" s="316"/>
      <c r="C21" s="15" t="s">
        <v>71</v>
      </c>
      <c r="D21" s="12"/>
      <c r="E21" s="24"/>
      <c r="F21" s="8"/>
      <c r="G21" s="8"/>
      <c r="H21" s="8"/>
      <c r="I21" s="8"/>
      <c r="J21" s="8"/>
      <c r="K21" s="8"/>
      <c r="L21" s="8"/>
      <c r="M21" s="8"/>
      <c r="N21" s="8"/>
      <c r="O21" s="8"/>
      <c r="P21" s="8"/>
      <c r="Q21" s="8"/>
      <c r="R21" s="8"/>
      <c r="S21" s="8"/>
      <c r="T21" s="8"/>
      <c r="U21" s="8"/>
      <c r="V21" s="8"/>
      <c r="W21" s="8"/>
      <c r="X21" s="8"/>
      <c r="Y21" s="8"/>
      <c r="Z21" s="8"/>
    </row>
    <row r="22" spans="1:26" ht="18" customHeight="1" x14ac:dyDescent="0.35">
      <c r="A22" s="40" t="s">
        <v>73</v>
      </c>
      <c r="B22" s="28"/>
      <c r="C22" s="15" t="s">
        <v>74</v>
      </c>
      <c r="D22" s="12">
        <v>44001</v>
      </c>
      <c r="E22" s="24">
        <v>1</v>
      </c>
      <c r="F22" s="8"/>
      <c r="G22" s="8"/>
      <c r="H22" s="8"/>
      <c r="I22" s="8"/>
      <c r="J22" s="8"/>
      <c r="K22" s="8"/>
      <c r="L22" s="8"/>
      <c r="M22" s="8"/>
      <c r="N22" s="8"/>
      <c r="O22" s="8"/>
      <c r="P22" s="8"/>
      <c r="Q22" s="8"/>
      <c r="R22" s="8"/>
      <c r="S22" s="8"/>
      <c r="T22" s="8"/>
      <c r="U22" s="8"/>
      <c r="V22" s="8"/>
      <c r="W22" s="8"/>
      <c r="X22" s="8"/>
      <c r="Y22" s="8"/>
      <c r="Z22" s="8"/>
    </row>
    <row r="23" spans="1:26" ht="18" customHeight="1" x14ac:dyDescent="0.35">
      <c r="A23" s="40" t="s">
        <v>75</v>
      </c>
      <c r="B23" s="28"/>
      <c r="C23" s="15" t="s">
        <v>76</v>
      </c>
      <c r="D23" s="12">
        <v>44002</v>
      </c>
      <c r="E23" s="24">
        <v>1</v>
      </c>
      <c r="F23" s="8"/>
      <c r="G23" s="8"/>
      <c r="H23" s="8"/>
      <c r="I23" s="8"/>
      <c r="J23" s="8"/>
      <c r="K23" s="8"/>
      <c r="L23" s="8"/>
      <c r="M23" s="8"/>
      <c r="N23" s="8"/>
      <c r="O23" s="8"/>
      <c r="P23" s="8"/>
      <c r="Q23" s="8"/>
      <c r="R23" s="8"/>
      <c r="S23" s="8"/>
      <c r="T23" s="8"/>
      <c r="U23" s="8"/>
      <c r="V23" s="8"/>
      <c r="W23" s="8"/>
      <c r="X23" s="8"/>
      <c r="Y23" s="8"/>
      <c r="Z23" s="8"/>
    </row>
    <row r="24" spans="1:26" ht="18" customHeight="1" x14ac:dyDescent="0.35">
      <c r="A24" s="309" t="s">
        <v>77</v>
      </c>
      <c r="B24" s="310"/>
      <c r="C24" s="17" t="s">
        <v>76</v>
      </c>
      <c r="D24" s="18">
        <v>44001</v>
      </c>
      <c r="E24" s="25">
        <v>1</v>
      </c>
      <c r="F24" s="8"/>
      <c r="G24" s="8"/>
      <c r="H24" s="8"/>
      <c r="I24" s="8"/>
      <c r="J24" s="8"/>
      <c r="K24" s="8"/>
      <c r="L24" s="8"/>
      <c r="M24" s="8"/>
      <c r="N24" s="8"/>
      <c r="O24" s="8"/>
      <c r="P24" s="8"/>
      <c r="Q24" s="8"/>
      <c r="R24" s="8"/>
      <c r="S24" s="8"/>
      <c r="T24" s="8"/>
      <c r="U24" s="8"/>
      <c r="V24" s="8"/>
      <c r="W24" s="8"/>
      <c r="X24" s="8"/>
      <c r="Y24" s="8"/>
      <c r="Z24" s="8"/>
    </row>
    <row r="25" spans="1:26" ht="18" customHeight="1" x14ac:dyDescent="0.35">
      <c r="A25" s="19" t="s">
        <v>78</v>
      </c>
      <c r="B25" s="20"/>
      <c r="C25" s="21" t="s">
        <v>79</v>
      </c>
      <c r="D25" s="22"/>
      <c r="E25" s="26"/>
      <c r="F25" s="8"/>
      <c r="G25" s="8"/>
      <c r="H25" s="8"/>
      <c r="I25" s="8"/>
      <c r="J25" s="8"/>
      <c r="K25" s="8"/>
      <c r="L25" s="8"/>
      <c r="M25" s="8"/>
      <c r="N25" s="8"/>
      <c r="O25" s="8"/>
      <c r="P25" s="8"/>
      <c r="Q25" s="8"/>
      <c r="R25" s="8"/>
      <c r="S25" s="8"/>
      <c r="T25" s="8"/>
      <c r="U25" s="8"/>
      <c r="V25" s="8"/>
      <c r="W25" s="8"/>
      <c r="X25" s="8"/>
      <c r="Y25" s="8"/>
      <c r="Z25" s="8"/>
    </row>
    <row r="26" spans="1:26" ht="12" customHeight="1" x14ac:dyDescent="0.35">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ht="12" customHeight="1" x14ac:dyDescent="0.35">
      <c r="A27" s="38" t="s">
        <v>80</v>
      </c>
      <c r="B27" s="8"/>
      <c r="C27" s="8"/>
      <c r="D27" s="8"/>
      <c r="E27" s="8"/>
      <c r="F27" s="8"/>
      <c r="G27" s="8"/>
      <c r="H27" s="8"/>
      <c r="I27" s="8"/>
      <c r="J27" s="8"/>
      <c r="K27" s="8"/>
      <c r="L27" s="8"/>
      <c r="M27" s="8"/>
      <c r="N27" s="8"/>
      <c r="O27" s="8"/>
      <c r="P27" s="8"/>
      <c r="Q27" s="8"/>
      <c r="R27" s="8"/>
      <c r="S27" s="8"/>
      <c r="T27" s="8"/>
      <c r="U27" s="8"/>
      <c r="V27" s="8"/>
      <c r="W27" s="8"/>
      <c r="X27" s="8"/>
      <c r="Y27" s="8"/>
      <c r="Z27" s="8"/>
    </row>
    <row r="28" spans="1:26" ht="12" customHeight="1" x14ac:dyDescent="0.35">
      <c r="A28" s="313" t="s">
        <v>81</v>
      </c>
      <c r="B28" s="314"/>
      <c r="C28" s="314"/>
      <c r="D28" s="314"/>
      <c r="E28" s="314"/>
      <c r="F28" s="8"/>
      <c r="G28" s="8"/>
      <c r="H28" s="8"/>
      <c r="I28" s="8"/>
      <c r="J28" s="8"/>
      <c r="K28" s="8"/>
      <c r="L28" s="8"/>
      <c r="M28" s="8"/>
      <c r="N28" s="8"/>
      <c r="O28" s="8"/>
      <c r="P28" s="8"/>
      <c r="Q28" s="8"/>
      <c r="R28" s="8"/>
      <c r="S28" s="8"/>
      <c r="T28" s="8"/>
      <c r="U28" s="8"/>
      <c r="V28" s="8"/>
      <c r="W28" s="8"/>
      <c r="X28" s="8"/>
      <c r="Y28" s="8"/>
      <c r="Z28" s="8"/>
    </row>
    <row r="29" spans="1:26" ht="12" customHeight="1" x14ac:dyDescent="0.35">
      <c r="A29" s="315" t="s">
        <v>45</v>
      </c>
      <c r="B29" s="316"/>
      <c r="C29" s="9" t="s">
        <v>69</v>
      </c>
      <c r="D29" s="39" t="s">
        <v>53</v>
      </c>
      <c r="E29" s="9" t="s">
        <v>52</v>
      </c>
      <c r="F29" s="8"/>
      <c r="G29" s="8"/>
      <c r="H29" s="8"/>
      <c r="I29" s="8"/>
      <c r="J29" s="8"/>
      <c r="K29" s="8"/>
      <c r="L29" s="8"/>
      <c r="M29" s="8"/>
      <c r="N29" s="8"/>
      <c r="O29" s="8"/>
      <c r="P29" s="8"/>
      <c r="Q29" s="8"/>
      <c r="R29" s="8"/>
      <c r="S29" s="8"/>
      <c r="T29" s="8"/>
      <c r="U29" s="8"/>
      <c r="V29" s="8"/>
      <c r="W29" s="8"/>
      <c r="X29" s="8"/>
      <c r="Y29" s="8"/>
      <c r="Z29" s="8"/>
    </row>
    <row r="30" spans="1:26" ht="15" customHeight="1" x14ac:dyDescent="0.35">
      <c r="A30" s="317" t="s">
        <v>70</v>
      </c>
      <c r="B30" s="316"/>
      <c r="C30" s="15" t="s">
        <v>71</v>
      </c>
      <c r="D30" s="12"/>
      <c r="E30" s="11"/>
      <c r="F30" s="8"/>
      <c r="G30" s="8"/>
      <c r="H30" s="8"/>
      <c r="I30" s="8"/>
      <c r="J30" s="8"/>
      <c r="K30" s="8"/>
      <c r="L30" s="8"/>
      <c r="M30" s="8"/>
      <c r="N30" s="8"/>
      <c r="O30" s="8"/>
      <c r="P30" s="8"/>
      <c r="Q30" s="8"/>
      <c r="R30" s="8"/>
      <c r="S30" s="8"/>
      <c r="T30" s="8"/>
      <c r="U30" s="8"/>
      <c r="V30" s="8"/>
      <c r="W30" s="8"/>
      <c r="X30" s="8"/>
      <c r="Y30" s="8"/>
      <c r="Z30" s="8"/>
    </row>
    <row r="31" spans="1:26" ht="14.25" customHeight="1" x14ac:dyDescent="0.35">
      <c r="A31" s="317" t="s">
        <v>72</v>
      </c>
      <c r="B31" s="316"/>
      <c r="C31" s="13" t="s">
        <v>71</v>
      </c>
      <c r="D31" s="12"/>
      <c r="E31" s="11"/>
      <c r="F31" s="8"/>
      <c r="G31" s="8"/>
      <c r="H31" s="8"/>
      <c r="I31" s="8"/>
      <c r="J31" s="8"/>
      <c r="K31" s="8"/>
      <c r="L31" s="8"/>
      <c r="M31" s="8"/>
      <c r="N31" s="8"/>
      <c r="O31" s="8"/>
      <c r="P31" s="8"/>
      <c r="Q31" s="8"/>
      <c r="R31" s="8"/>
      <c r="S31" s="8"/>
      <c r="T31" s="8"/>
      <c r="U31" s="8"/>
      <c r="V31" s="8"/>
      <c r="W31" s="8"/>
      <c r="X31" s="8"/>
      <c r="Y31" s="8"/>
      <c r="Z31" s="8"/>
    </row>
    <row r="32" spans="1:26" ht="12" customHeight="1" x14ac:dyDescent="0.35">
      <c r="A32" s="317"/>
      <c r="B32" s="316"/>
      <c r="C32" s="15"/>
      <c r="D32" s="12"/>
      <c r="E32" s="11"/>
      <c r="F32" s="8"/>
      <c r="G32" s="8"/>
      <c r="H32" s="8"/>
      <c r="I32" s="8"/>
      <c r="J32" s="8"/>
      <c r="K32" s="8"/>
      <c r="L32" s="8"/>
      <c r="M32" s="8"/>
      <c r="N32" s="8"/>
      <c r="O32" s="8"/>
      <c r="P32" s="8"/>
      <c r="Q32" s="8"/>
      <c r="R32" s="8"/>
      <c r="S32" s="8"/>
      <c r="T32" s="8"/>
      <c r="U32" s="8"/>
      <c r="V32" s="8"/>
      <c r="W32" s="8"/>
      <c r="X32" s="8"/>
      <c r="Y32" s="8"/>
      <c r="Z32" s="8"/>
    </row>
    <row r="33" spans="1:26" ht="12" customHeight="1" x14ac:dyDescent="0.35">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ht="12" customHeight="1" x14ac:dyDescent="0.35">
      <c r="A34" s="311" t="s">
        <v>82</v>
      </c>
      <c r="B34" s="312"/>
      <c r="C34" s="8"/>
      <c r="D34" s="8"/>
      <c r="E34" s="8"/>
      <c r="F34" s="8"/>
      <c r="G34" s="8"/>
      <c r="H34" s="8"/>
      <c r="I34" s="8"/>
      <c r="J34" s="8"/>
      <c r="K34" s="8"/>
      <c r="L34" s="8"/>
      <c r="M34" s="8"/>
      <c r="N34" s="8"/>
      <c r="O34" s="8"/>
      <c r="P34" s="8"/>
      <c r="Q34" s="8"/>
      <c r="R34" s="8"/>
      <c r="S34" s="8"/>
      <c r="T34" s="8"/>
      <c r="U34" s="8"/>
      <c r="V34" s="8"/>
      <c r="W34" s="8"/>
      <c r="X34" s="8"/>
      <c r="Y34" s="8"/>
      <c r="Z34" s="8"/>
    </row>
    <row r="35" spans="1:26" ht="12" customHeight="1" x14ac:dyDescent="0.35">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ht="12" customHeight="1" x14ac:dyDescent="0.35">
      <c r="A36" s="318" t="s">
        <v>83</v>
      </c>
      <c r="B36" s="314"/>
      <c r="C36" s="314"/>
      <c r="D36" s="8"/>
      <c r="E36" s="8"/>
      <c r="F36" s="8"/>
      <c r="G36" s="8"/>
      <c r="H36" s="8"/>
      <c r="I36" s="8"/>
      <c r="J36" s="8"/>
      <c r="K36" s="8"/>
      <c r="L36" s="8"/>
      <c r="M36" s="8"/>
      <c r="N36" s="8"/>
      <c r="O36" s="8"/>
      <c r="P36" s="8"/>
      <c r="Q36" s="8"/>
      <c r="R36" s="8"/>
      <c r="S36" s="8"/>
      <c r="T36" s="8"/>
      <c r="U36" s="8"/>
      <c r="V36" s="8"/>
      <c r="W36" s="8"/>
      <c r="X36" s="8"/>
      <c r="Y36" s="8"/>
      <c r="Z36" s="8"/>
    </row>
    <row r="37" spans="1:26" ht="12" customHeight="1" x14ac:dyDescent="0.35">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ht="12" customHeight="1" x14ac:dyDescent="0.35">
      <c r="A38" s="311" t="s">
        <v>84</v>
      </c>
      <c r="B38" s="312"/>
      <c r="C38" s="8"/>
      <c r="D38" s="8"/>
      <c r="E38" s="8"/>
      <c r="F38" s="8"/>
      <c r="G38" s="8"/>
      <c r="H38" s="8"/>
      <c r="I38" s="8"/>
      <c r="J38" s="8"/>
      <c r="K38" s="8"/>
      <c r="L38" s="8"/>
      <c r="M38" s="8"/>
      <c r="N38" s="8"/>
      <c r="O38" s="8"/>
      <c r="P38" s="8"/>
      <c r="Q38" s="8"/>
      <c r="R38" s="8"/>
      <c r="S38" s="8"/>
      <c r="T38" s="8"/>
      <c r="U38" s="8"/>
      <c r="V38" s="8"/>
      <c r="W38" s="8"/>
      <c r="X38" s="8"/>
      <c r="Y38" s="8"/>
      <c r="Z38" s="8"/>
    </row>
    <row r="39" spans="1:26" x14ac:dyDescent="0.35">
      <c r="A39" s="319" t="s">
        <v>85</v>
      </c>
      <c r="B39" s="312"/>
      <c r="C39" s="312"/>
      <c r="D39" s="312"/>
      <c r="E39" s="312"/>
      <c r="F39" s="8"/>
      <c r="G39" s="8"/>
      <c r="H39" s="8"/>
      <c r="I39" s="8"/>
      <c r="J39" s="8"/>
      <c r="K39" s="8"/>
      <c r="L39" s="8"/>
      <c r="M39" s="8"/>
      <c r="N39" s="8"/>
      <c r="O39" s="8"/>
      <c r="P39" s="8"/>
      <c r="Q39" s="8"/>
      <c r="R39" s="8"/>
      <c r="S39" s="8"/>
      <c r="T39" s="8"/>
      <c r="U39" s="8"/>
      <c r="V39" s="8"/>
      <c r="W39" s="8"/>
      <c r="X39" s="8"/>
      <c r="Y39" s="8"/>
      <c r="Z39" s="8"/>
    </row>
    <row r="40" spans="1:26" ht="12" customHeight="1" x14ac:dyDescent="0.35">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2" customHeight="1" x14ac:dyDescent="0.35">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2" customHeight="1" x14ac:dyDescent="0.35">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2" customHeight="1" x14ac:dyDescent="0.35">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2" customHeight="1" x14ac:dyDescent="0.35">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2" customHeight="1" x14ac:dyDescent="0.35">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2" customHeight="1" x14ac:dyDescent="0.35">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2" customHeight="1" x14ac:dyDescent="0.35">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2" customHeight="1" x14ac:dyDescent="0.35">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2" customHeight="1" x14ac:dyDescent="0.35">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2" customHeight="1" x14ac:dyDescent="0.35">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2" customHeight="1" x14ac:dyDescent="0.35">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2" customHeight="1" x14ac:dyDescent="0.35">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2" customHeight="1" x14ac:dyDescent="0.35">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2" customHeight="1" x14ac:dyDescent="0.35">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2" customHeight="1" x14ac:dyDescent="0.35">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2" customHeight="1" x14ac:dyDescent="0.35">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2" customHeight="1" x14ac:dyDescent="0.35">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2" customHeight="1" x14ac:dyDescent="0.35">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2" customHeight="1" x14ac:dyDescent="0.35">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2" customHeight="1" x14ac:dyDescent="0.35">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2" customHeight="1" x14ac:dyDescent="0.35">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2" customHeight="1" x14ac:dyDescent="0.35">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2" customHeight="1" x14ac:dyDescent="0.35">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2" customHeight="1" x14ac:dyDescent="0.35">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2" customHeight="1" x14ac:dyDescent="0.35">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2" customHeight="1" x14ac:dyDescent="0.35">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2" customHeight="1" x14ac:dyDescent="0.35">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2" customHeight="1" x14ac:dyDescent="0.35">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2" customHeight="1" x14ac:dyDescent="0.35">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2" customHeight="1" x14ac:dyDescent="0.35">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2" customHeight="1" x14ac:dyDescent="0.35">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2" customHeight="1" x14ac:dyDescent="0.35">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2" customHeight="1" x14ac:dyDescent="0.35">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2" customHeight="1" x14ac:dyDescent="0.35">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2" customHeight="1" x14ac:dyDescent="0.35">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2" customHeight="1" x14ac:dyDescent="0.35">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2" customHeight="1" x14ac:dyDescent="0.35">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2" customHeight="1" x14ac:dyDescent="0.35">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2" customHeight="1" x14ac:dyDescent="0.35">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2" customHeight="1" x14ac:dyDescent="0.35">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2" customHeight="1" x14ac:dyDescent="0.35">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2" customHeight="1" x14ac:dyDescent="0.35">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2" customHeight="1" x14ac:dyDescent="0.35">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2" customHeight="1" x14ac:dyDescent="0.35">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2" customHeight="1" x14ac:dyDescent="0.35">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2" customHeight="1" x14ac:dyDescent="0.35">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2" customHeight="1" x14ac:dyDescent="0.35">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2" customHeight="1" x14ac:dyDescent="0.35">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2" customHeight="1" x14ac:dyDescent="0.35">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2" customHeight="1" x14ac:dyDescent="0.35">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2" customHeight="1" x14ac:dyDescent="0.35">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2" customHeight="1" x14ac:dyDescent="0.35">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2" customHeight="1" x14ac:dyDescent="0.35">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2" customHeight="1" x14ac:dyDescent="0.35">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2" customHeight="1" x14ac:dyDescent="0.35">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2" customHeight="1" x14ac:dyDescent="0.35">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2" customHeight="1" x14ac:dyDescent="0.35">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2" customHeight="1" x14ac:dyDescent="0.35">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2" customHeight="1" x14ac:dyDescent="0.35">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2" customHeight="1" x14ac:dyDescent="0.3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2" customHeight="1" x14ac:dyDescent="0.3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2" customHeight="1" x14ac:dyDescent="0.3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2" customHeight="1" x14ac:dyDescent="0.3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2" customHeight="1" x14ac:dyDescent="0.3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2" customHeight="1" x14ac:dyDescent="0.3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2" customHeight="1" x14ac:dyDescent="0.3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2" customHeight="1" x14ac:dyDescent="0.3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2" customHeight="1" x14ac:dyDescent="0.3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2" customHeight="1" x14ac:dyDescent="0.3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2" customHeight="1" x14ac:dyDescent="0.3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2" customHeight="1" x14ac:dyDescent="0.3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2" customHeight="1" x14ac:dyDescent="0.3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2" customHeight="1" x14ac:dyDescent="0.3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2" customHeight="1" x14ac:dyDescent="0.3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2" customHeight="1" x14ac:dyDescent="0.3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2" customHeight="1" x14ac:dyDescent="0.3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2" customHeight="1" x14ac:dyDescent="0.3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2" customHeight="1" x14ac:dyDescent="0.3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2" customHeight="1" x14ac:dyDescent="0.3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2" customHeight="1" x14ac:dyDescent="0.3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2" customHeight="1" x14ac:dyDescent="0.3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2" customHeight="1" x14ac:dyDescent="0.3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2" customHeight="1" x14ac:dyDescent="0.3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2" customHeight="1" x14ac:dyDescent="0.3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2" customHeight="1" x14ac:dyDescent="0.3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2" customHeight="1" x14ac:dyDescent="0.3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2" customHeight="1" x14ac:dyDescent="0.3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2" customHeight="1" x14ac:dyDescent="0.3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2" customHeight="1" x14ac:dyDescent="0.3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2" customHeight="1" x14ac:dyDescent="0.3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2" customHeight="1" x14ac:dyDescent="0.3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2" customHeight="1" x14ac:dyDescent="0.3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2" customHeight="1" x14ac:dyDescent="0.3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2" customHeight="1" x14ac:dyDescent="0.3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2" customHeight="1" x14ac:dyDescent="0.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2" customHeight="1" x14ac:dyDescent="0.3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2" customHeight="1" x14ac:dyDescent="0.3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2" customHeight="1" x14ac:dyDescent="0.3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2" customHeight="1" x14ac:dyDescent="0.3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2" customHeight="1" x14ac:dyDescent="0.3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2" customHeight="1" x14ac:dyDescent="0.3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2" customHeight="1" x14ac:dyDescent="0.3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2" customHeight="1" x14ac:dyDescent="0.3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2" customHeight="1" x14ac:dyDescent="0.3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2" customHeight="1" x14ac:dyDescent="0.3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2" customHeight="1" x14ac:dyDescent="0.3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2" customHeight="1" x14ac:dyDescent="0.3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2" customHeight="1" x14ac:dyDescent="0.3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2" customHeight="1" x14ac:dyDescent="0.3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2" customHeight="1" x14ac:dyDescent="0.3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2" customHeight="1" x14ac:dyDescent="0.3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2" customHeight="1" x14ac:dyDescent="0.3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2" customHeight="1" x14ac:dyDescent="0.3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2" customHeight="1" x14ac:dyDescent="0.3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2" customHeight="1" x14ac:dyDescent="0.3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2" customHeight="1" x14ac:dyDescent="0.3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2" customHeight="1" x14ac:dyDescent="0.3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2" customHeight="1" x14ac:dyDescent="0.3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2" customHeight="1" x14ac:dyDescent="0.3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2" customHeight="1" x14ac:dyDescent="0.3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2" customHeight="1" x14ac:dyDescent="0.3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2" customHeight="1" x14ac:dyDescent="0.3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2" customHeight="1" x14ac:dyDescent="0.3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2" customHeight="1" x14ac:dyDescent="0.3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2" customHeight="1" x14ac:dyDescent="0.3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2" customHeight="1" x14ac:dyDescent="0.3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2" customHeight="1" x14ac:dyDescent="0.3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2" customHeight="1" x14ac:dyDescent="0.3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2" customHeight="1" x14ac:dyDescent="0.3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2" customHeight="1" x14ac:dyDescent="0.3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2" customHeight="1" x14ac:dyDescent="0.3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2" customHeight="1" x14ac:dyDescent="0.3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2" customHeight="1" x14ac:dyDescent="0.3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2" customHeight="1" x14ac:dyDescent="0.3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2" customHeight="1" x14ac:dyDescent="0.3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2" customHeight="1" x14ac:dyDescent="0.3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2" customHeight="1" x14ac:dyDescent="0.3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2" customHeight="1" x14ac:dyDescent="0.3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2" customHeight="1" x14ac:dyDescent="0.3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2" customHeight="1" x14ac:dyDescent="0.3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2" customHeight="1" x14ac:dyDescent="0.3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2" customHeight="1" x14ac:dyDescent="0.3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2" customHeight="1" x14ac:dyDescent="0.3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2" customHeight="1" x14ac:dyDescent="0.3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2" customHeight="1" x14ac:dyDescent="0.3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2" customHeight="1" x14ac:dyDescent="0.3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2" customHeight="1" x14ac:dyDescent="0.3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2" customHeight="1" x14ac:dyDescent="0.3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2" customHeight="1" x14ac:dyDescent="0.3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2" customHeight="1" x14ac:dyDescent="0.3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2" customHeight="1" x14ac:dyDescent="0.3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2" customHeight="1" x14ac:dyDescent="0.3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2" customHeight="1" x14ac:dyDescent="0.3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2" customHeight="1" x14ac:dyDescent="0.3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2" customHeight="1" x14ac:dyDescent="0.3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2" customHeight="1" x14ac:dyDescent="0.3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2" customHeight="1" x14ac:dyDescent="0.3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2" customHeight="1" x14ac:dyDescent="0.3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2" customHeight="1" x14ac:dyDescent="0.3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2" customHeight="1" x14ac:dyDescent="0.3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2" customHeight="1" x14ac:dyDescent="0.3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2" customHeight="1" x14ac:dyDescent="0.3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2" customHeight="1" x14ac:dyDescent="0.3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2" customHeight="1" x14ac:dyDescent="0.3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2" customHeight="1" x14ac:dyDescent="0.3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2" customHeight="1" x14ac:dyDescent="0.3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2" customHeight="1" x14ac:dyDescent="0.3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2" customHeight="1" x14ac:dyDescent="0.3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2" customHeight="1" x14ac:dyDescent="0.3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2" customHeight="1" x14ac:dyDescent="0.3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2" customHeight="1" x14ac:dyDescent="0.3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2" customHeight="1" x14ac:dyDescent="0.3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2" customHeight="1" x14ac:dyDescent="0.3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2" customHeight="1" x14ac:dyDescent="0.3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2" customHeight="1" x14ac:dyDescent="0.3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2" customHeight="1" x14ac:dyDescent="0.3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2" customHeight="1" x14ac:dyDescent="0.3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2" customHeight="1" x14ac:dyDescent="0.3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2" customHeight="1" x14ac:dyDescent="0.3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2" customHeight="1" x14ac:dyDescent="0.3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2" customHeight="1" x14ac:dyDescent="0.3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2" customHeight="1" x14ac:dyDescent="0.3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2" customHeight="1" x14ac:dyDescent="0.3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2" customHeight="1" x14ac:dyDescent="0.3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2" customHeight="1" x14ac:dyDescent="0.3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2" customHeight="1" x14ac:dyDescent="0.3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2" customHeight="1" x14ac:dyDescent="0.3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2" customHeight="1" x14ac:dyDescent="0.3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2" customHeight="1" x14ac:dyDescent="0.3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2" customHeight="1" x14ac:dyDescent="0.3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2" customHeight="1" x14ac:dyDescent="0.3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2" customHeight="1" x14ac:dyDescent="0.3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2" customHeight="1" x14ac:dyDescent="0.3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2" customHeight="1" x14ac:dyDescent="0.3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2" customHeight="1" x14ac:dyDescent="0.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2" customHeight="1" x14ac:dyDescent="0.3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2" customHeight="1" x14ac:dyDescent="0.3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2" customHeight="1" x14ac:dyDescent="0.3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2" customHeight="1" x14ac:dyDescent="0.3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2" customHeight="1" x14ac:dyDescent="0.3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2" customHeight="1" x14ac:dyDescent="0.3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2" customHeight="1" x14ac:dyDescent="0.35">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2" customHeight="1" x14ac:dyDescent="0.3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2" customHeight="1" x14ac:dyDescent="0.35">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2" customHeight="1" x14ac:dyDescent="0.3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2" customHeight="1" x14ac:dyDescent="0.35">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2" customHeight="1" x14ac:dyDescent="0.35">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2" customHeight="1" x14ac:dyDescent="0.35">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2" customHeight="1" x14ac:dyDescent="0.35">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2" customHeight="1" x14ac:dyDescent="0.35">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2" customHeight="1" x14ac:dyDescent="0.35">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2" customHeight="1" x14ac:dyDescent="0.35">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2" customHeight="1" x14ac:dyDescent="0.3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2" customHeight="1" x14ac:dyDescent="0.3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2" customHeight="1" x14ac:dyDescent="0.3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2" customHeight="1" x14ac:dyDescent="0.35">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2" customHeight="1" x14ac:dyDescent="0.35">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2" customHeight="1" x14ac:dyDescent="0.35">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2" customHeight="1" x14ac:dyDescent="0.35">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2" customHeight="1" x14ac:dyDescent="0.35">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2" customHeight="1" x14ac:dyDescent="0.3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2" customHeight="1" x14ac:dyDescent="0.35">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2" customHeight="1" x14ac:dyDescent="0.35">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2" customHeight="1" x14ac:dyDescent="0.35">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2" customHeight="1" x14ac:dyDescent="0.3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2" customHeight="1" x14ac:dyDescent="0.35">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2" customHeight="1" x14ac:dyDescent="0.35">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2" customHeight="1" x14ac:dyDescent="0.35">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2" customHeight="1" x14ac:dyDescent="0.35">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2" customHeight="1" x14ac:dyDescent="0.35">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2" customHeight="1" x14ac:dyDescent="0.3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2" customHeight="1" x14ac:dyDescent="0.35">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2" customHeight="1" x14ac:dyDescent="0.35">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2" customHeight="1" x14ac:dyDescent="0.3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2" customHeight="1" x14ac:dyDescent="0.3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2" customHeight="1" x14ac:dyDescent="0.35">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2" customHeight="1" x14ac:dyDescent="0.3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2" customHeight="1" x14ac:dyDescent="0.35">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2" customHeight="1" x14ac:dyDescent="0.35">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2" customHeight="1" x14ac:dyDescent="0.3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2" customHeight="1" x14ac:dyDescent="0.35">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2" customHeight="1" x14ac:dyDescent="0.35">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2" customHeight="1" x14ac:dyDescent="0.3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2" customHeight="1" x14ac:dyDescent="0.35">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2" customHeight="1" x14ac:dyDescent="0.3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2" customHeight="1" x14ac:dyDescent="0.35">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2" customHeight="1" x14ac:dyDescent="0.35">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2" customHeight="1" x14ac:dyDescent="0.35">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2" customHeight="1" x14ac:dyDescent="0.35">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2" customHeight="1" x14ac:dyDescent="0.3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2" customHeight="1" x14ac:dyDescent="0.35">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2" customHeight="1" x14ac:dyDescent="0.35">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2" customHeight="1" x14ac:dyDescent="0.35">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2" customHeight="1" x14ac:dyDescent="0.35">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2" customHeight="1" x14ac:dyDescent="0.3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2" customHeight="1" x14ac:dyDescent="0.35">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2" customHeight="1" x14ac:dyDescent="0.35">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2" customHeight="1" x14ac:dyDescent="0.35">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2" customHeight="1" x14ac:dyDescent="0.35">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2" customHeight="1" x14ac:dyDescent="0.35">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2" customHeight="1" x14ac:dyDescent="0.35">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2" customHeight="1" x14ac:dyDescent="0.35">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2" customHeight="1" x14ac:dyDescent="0.35">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2" customHeight="1" x14ac:dyDescent="0.35">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2" customHeight="1" x14ac:dyDescent="0.3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2" customHeight="1" x14ac:dyDescent="0.35">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2" customHeight="1" x14ac:dyDescent="0.35">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2" customHeight="1" x14ac:dyDescent="0.35">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2" customHeight="1" x14ac:dyDescent="0.35">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2" customHeight="1" x14ac:dyDescent="0.35">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2" customHeight="1" x14ac:dyDescent="0.35">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2" customHeight="1" x14ac:dyDescent="0.35">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2" customHeight="1" x14ac:dyDescent="0.35">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2" customHeight="1" x14ac:dyDescent="0.35">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2" customHeight="1" x14ac:dyDescent="0.3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2" customHeight="1" x14ac:dyDescent="0.35">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2" customHeight="1" x14ac:dyDescent="0.35">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2" customHeight="1" x14ac:dyDescent="0.35">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2" customHeight="1" x14ac:dyDescent="0.35">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2" customHeight="1" x14ac:dyDescent="0.35">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2" customHeight="1" x14ac:dyDescent="0.35">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2" customHeight="1" x14ac:dyDescent="0.35">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2" customHeight="1" x14ac:dyDescent="0.35">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2" customHeight="1" x14ac:dyDescent="0.35">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2" customHeight="1" x14ac:dyDescent="0.3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2" customHeight="1" x14ac:dyDescent="0.35">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2" customHeight="1" x14ac:dyDescent="0.35">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2" customHeight="1" x14ac:dyDescent="0.35">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2" customHeight="1" x14ac:dyDescent="0.35">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2" customHeight="1" x14ac:dyDescent="0.35">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2" customHeight="1" x14ac:dyDescent="0.35">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2" customHeight="1" x14ac:dyDescent="0.3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2" customHeight="1" x14ac:dyDescent="0.35">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2" customHeight="1" x14ac:dyDescent="0.35">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2" customHeight="1" x14ac:dyDescent="0.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2" customHeight="1" x14ac:dyDescent="0.35">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2" customHeight="1" x14ac:dyDescent="0.3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2" customHeight="1" x14ac:dyDescent="0.35">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2" customHeight="1" x14ac:dyDescent="0.35">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2" customHeight="1" x14ac:dyDescent="0.35">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2" customHeight="1" x14ac:dyDescent="0.35">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2" customHeight="1" x14ac:dyDescent="0.35">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2" customHeight="1" x14ac:dyDescent="0.35">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2" customHeight="1" x14ac:dyDescent="0.35">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2" customHeight="1" x14ac:dyDescent="0.3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2" customHeight="1" x14ac:dyDescent="0.35">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2" customHeight="1" x14ac:dyDescent="0.35">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2" customHeight="1" x14ac:dyDescent="0.35">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2" customHeight="1" x14ac:dyDescent="0.35">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2" customHeight="1" x14ac:dyDescent="0.35">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2" customHeight="1" x14ac:dyDescent="0.35">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2" customHeight="1" x14ac:dyDescent="0.35">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2" customHeight="1" x14ac:dyDescent="0.35">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2" customHeight="1" x14ac:dyDescent="0.35">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2" customHeight="1" x14ac:dyDescent="0.3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2" customHeight="1" x14ac:dyDescent="0.35">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2" customHeight="1" x14ac:dyDescent="0.35">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2" customHeight="1" x14ac:dyDescent="0.35">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2" customHeight="1" x14ac:dyDescent="0.35">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2" customHeight="1" x14ac:dyDescent="0.35">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2" customHeight="1" x14ac:dyDescent="0.35">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2" customHeight="1" x14ac:dyDescent="0.35">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2" customHeight="1" x14ac:dyDescent="0.35">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2" customHeight="1" x14ac:dyDescent="0.35">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2" customHeight="1" x14ac:dyDescent="0.3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2" customHeight="1" x14ac:dyDescent="0.35">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2" customHeight="1" x14ac:dyDescent="0.35">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2" customHeight="1" x14ac:dyDescent="0.35">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2" customHeight="1" x14ac:dyDescent="0.35">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2" customHeight="1" x14ac:dyDescent="0.35">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2" customHeight="1" x14ac:dyDescent="0.35">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2" customHeight="1" x14ac:dyDescent="0.35">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2" customHeight="1" x14ac:dyDescent="0.35">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2" customHeight="1" x14ac:dyDescent="0.35">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2" customHeight="1" x14ac:dyDescent="0.3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2" customHeight="1" x14ac:dyDescent="0.35">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2" customHeight="1" x14ac:dyDescent="0.35">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2" customHeight="1" x14ac:dyDescent="0.35">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2" customHeight="1" x14ac:dyDescent="0.35">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2" customHeight="1" x14ac:dyDescent="0.35">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2" customHeight="1" x14ac:dyDescent="0.35">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2" customHeight="1" x14ac:dyDescent="0.35">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2" customHeight="1" x14ac:dyDescent="0.35">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2" customHeight="1" x14ac:dyDescent="0.3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2" customHeight="1" x14ac:dyDescent="0.3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2" customHeight="1" x14ac:dyDescent="0.35">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2" customHeight="1" x14ac:dyDescent="0.35">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2" customHeight="1" x14ac:dyDescent="0.35">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2" customHeight="1" x14ac:dyDescent="0.35">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2" customHeight="1" x14ac:dyDescent="0.35">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2" customHeight="1" x14ac:dyDescent="0.35">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2" customHeight="1" x14ac:dyDescent="0.35">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2" customHeight="1" x14ac:dyDescent="0.35">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2" customHeight="1" x14ac:dyDescent="0.35">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2" customHeight="1" x14ac:dyDescent="0.3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2" customHeight="1" x14ac:dyDescent="0.35">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2" customHeight="1" x14ac:dyDescent="0.35">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2" customHeight="1" x14ac:dyDescent="0.35">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2" customHeight="1" x14ac:dyDescent="0.35">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2" customHeight="1" x14ac:dyDescent="0.35">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2" customHeight="1" x14ac:dyDescent="0.35">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2" customHeight="1" x14ac:dyDescent="0.35">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2" customHeight="1" x14ac:dyDescent="0.35">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2" customHeight="1" x14ac:dyDescent="0.35">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2" customHeight="1" x14ac:dyDescent="0.3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2" customHeight="1" x14ac:dyDescent="0.35">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2" customHeight="1" x14ac:dyDescent="0.35">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2" customHeight="1" x14ac:dyDescent="0.35">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2" customHeight="1" x14ac:dyDescent="0.35">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2" customHeight="1" x14ac:dyDescent="0.35">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2" customHeight="1" x14ac:dyDescent="0.35">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2" customHeight="1" x14ac:dyDescent="0.35">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2" customHeight="1" x14ac:dyDescent="0.35">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2" customHeight="1" x14ac:dyDescent="0.35">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2" customHeight="1" x14ac:dyDescent="0.3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2" customHeight="1" x14ac:dyDescent="0.35">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2" customHeight="1" x14ac:dyDescent="0.35">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2" customHeight="1" x14ac:dyDescent="0.35">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2" customHeight="1" x14ac:dyDescent="0.35">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2" customHeight="1" x14ac:dyDescent="0.35">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2" customHeight="1" x14ac:dyDescent="0.35">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2" customHeight="1" x14ac:dyDescent="0.35">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2" customHeight="1" x14ac:dyDescent="0.35">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2" customHeight="1" x14ac:dyDescent="0.35">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2" customHeight="1" x14ac:dyDescent="0.3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2" customHeight="1" x14ac:dyDescent="0.35">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2" customHeight="1" x14ac:dyDescent="0.35">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2" customHeight="1" x14ac:dyDescent="0.35">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2" customHeight="1" x14ac:dyDescent="0.35">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2" customHeight="1" x14ac:dyDescent="0.35">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2" customHeight="1" x14ac:dyDescent="0.3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2" customHeight="1" x14ac:dyDescent="0.35">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2" customHeight="1" x14ac:dyDescent="0.35">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2" customHeight="1" x14ac:dyDescent="0.35">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2" customHeight="1" x14ac:dyDescent="0.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2" customHeight="1" x14ac:dyDescent="0.35">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2" customHeight="1" x14ac:dyDescent="0.35">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2" customHeight="1" x14ac:dyDescent="0.35">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2" customHeight="1" x14ac:dyDescent="0.35">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2" customHeight="1" x14ac:dyDescent="0.35">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2" customHeight="1" x14ac:dyDescent="0.35">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2" customHeight="1" x14ac:dyDescent="0.3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2" customHeight="1" x14ac:dyDescent="0.35">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2" customHeight="1" x14ac:dyDescent="0.35">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2" customHeight="1" x14ac:dyDescent="0.3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2" customHeight="1" x14ac:dyDescent="0.35">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2" customHeight="1" x14ac:dyDescent="0.35">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2" customHeight="1" x14ac:dyDescent="0.35">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2" customHeight="1" x14ac:dyDescent="0.35">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2" customHeight="1" x14ac:dyDescent="0.35">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2" customHeight="1" x14ac:dyDescent="0.35">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2" customHeight="1" x14ac:dyDescent="0.35">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2" customHeight="1" x14ac:dyDescent="0.35">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2" customHeight="1" x14ac:dyDescent="0.35">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2" customHeight="1" x14ac:dyDescent="0.3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2" customHeight="1" x14ac:dyDescent="0.35">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2" customHeight="1" x14ac:dyDescent="0.35">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2" customHeight="1" x14ac:dyDescent="0.35">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2" customHeight="1" x14ac:dyDescent="0.35">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2" customHeight="1" x14ac:dyDescent="0.35">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2" customHeight="1" x14ac:dyDescent="0.35">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2" customHeight="1" x14ac:dyDescent="0.35">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2" customHeight="1" x14ac:dyDescent="0.35">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2" customHeight="1" x14ac:dyDescent="0.35">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2" customHeight="1" x14ac:dyDescent="0.3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2" customHeight="1" x14ac:dyDescent="0.35">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2" customHeight="1" x14ac:dyDescent="0.35">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2" customHeight="1" x14ac:dyDescent="0.35">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2" customHeight="1" x14ac:dyDescent="0.35">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2" customHeight="1" x14ac:dyDescent="0.35">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2" customHeight="1" x14ac:dyDescent="0.35">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2" customHeight="1" x14ac:dyDescent="0.35">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2" customHeight="1" x14ac:dyDescent="0.35">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2" customHeight="1" x14ac:dyDescent="0.35">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2" customHeight="1" x14ac:dyDescent="0.3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2" customHeight="1" x14ac:dyDescent="0.35">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2" customHeight="1" x14ac:dyDescent="0.35">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2" customHeight="1" x14ac:dyDescent="0.3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2" customHeight="1" x14ac:dyDescent="0.3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2" customHeight="1" x14ac:dyDescent="0.35">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2" customHeight="1" x14ac:dyDescent="0.35">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2" customHeight="1" x14ac:dyDescent="0.35">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2" customHeight="1" x14ac:dyDescent="0.35">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2" customHeight="1" x14ac:dyDescent="0.35">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2" customHeight="1" x14ac:dyDescent="0.3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2" customHeight="1" x14ac:dyDescent="0.35">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2" customHeight="1" x14ac:dyDescent="0.35">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2" customHeight="1" x14ac:dyDescent="0.35">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2" customHeight="1" x14ac:dyDescent="0.35">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2" customHeight="1" x14ac:dyDescent="0.35">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2" customHeight="1" x14ac:dyDescent="0.35">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2" customHeight="1" x14ac:dyDescent="0.35">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2" customHeight="1" x14ac:dyDescent="0.35">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2" customHeight="1" x14ac:dyDescent="0.35">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2" customHeight="1" x14ac:dyDescent="0.3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2" customHeight="1" x14ac:dyDescent="0.35">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2" customHeight="1" x14ac:dyDescent="0.35">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2" customHeight="1" x14ac:dyDescent="0.35">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2" customHeight="1" x14ac:dyDescent="0.35">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2" customHeight="1" x14ac:dyDescent="0.35">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2" customHeight="1" x14ac:dyDescent="0.35">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2" customHeight="1" x14ac:dyDescent="0.35">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2" customHeight="1" x14ac:dyDescent="0.35">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2" customHeight="1" x14ac:dyDescent="0.35">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2" customHeight="1" x14ac:dyDescent="0.3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2" customHeight="1" x14ac:dyDescent="0.35">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2" customHeight="1" x14ac:dyDescent="0.35">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2" customHeight="1" x14ac:dyDescent="0.35">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2" customHeight="1" x14ac:dyDescent="0.35">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2" customHeight="1" x14ac:dyDescent="0.35">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2" customHeight="1" x14ac:dyDescent="0.35">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2" customHeight="1" x14ac:dyDescent="0.35">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2" customHeight="1" x14ac:dyDescent="0.35">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2" customHeight="1" x14ac:dyDescent="0.35">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2" customHeight="1" x14ac:dyDescent="0.3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2" customHeight="1" x14ac:dyDescent="0.3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2" customHeight="1" x14ac:dyDescent="0.35">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2" customHeight="1" x14ac:dyDescent="0.35">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2" customHeight="1" x14ac:dyDescent="0.35">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2" customHeight="1" x14ac:dyDescent="0.35">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2" customHeight="1" x14ac:dyDescent="0.35">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2" customHeight="1" x14ac:dyDescent="0.35">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2" customHeight="1" x14ac:dyDescent="0.35">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2" customHeight="1" x14ac:dyDescent="0.35">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2" customHeight="1" x14ac:dyDescent="0.3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2" customHeight="1" x14ac:dyDescent="0.35">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2" customHeight="1" x14ac:dyDescent="0.35">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2" customHeight="1" x14ac:dyDescent="0.35">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2" customHeight="1" x14ac:dyDescent="0.35">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2" customHeight="1" x14ac:dyDescent="0.35">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2" customHeight="1" x14ac:dyDescent="0.35">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2" customHeight="1" x14ac:dyDescent="0.35">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2" customHeight="1" x14ac:dyDescent="0.35">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2" customHeight="1" x14ac:dyDescent="0.35">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2" customHeight="1" x14ac:dyDescent="0.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2" customHeight="1" x14ac:dyDescent="0.35">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2" customHeight="1" x14ac:dyDescent="0.35">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2" customHeight="1" x14ac:dyDescent="0.35">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2" customHeight="1" x14ac:dyDescent="0.35">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2" customHeight="1" x14ac:dyDescent="0.35">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2" customHeight="1" x14ac:dyDescent="0.35">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2" customHeight="1" x14ac:dyDescent="0.35">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2" customHeight="1" x14ac:dyDescent="0.35">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2" customHeight="1" x14ac:dyDescent="0.35">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2" customHeight="1" x14ac:dyDescent="0.3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2" customHeight="1" x14ac:dyDescent="0.35">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2" customHeight="1" x14ac:dyDescent="0.35">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2" customHeight="1" x14ac:dyDescent="0.35">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2" customHeight="1" x14ac:dyDescent="0.35">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2" customHeight="1" x14ac:dyDescent="0.35">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2" customHeight="1" x14ac:dyDescent="0.35">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2" customHeight="1" x14ac:dyDescent="0.35">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2" customHeight="1" x14ac:dyDescent="0.35">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2" customHeight="1" x14ac:dyDescent="0.35">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2" customHeight="1" x14ac:dyDescent="0.3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2" customHeight="1" x14ac:dyDescent="0.3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2" customHeight="1" x14ac:dyDescent="0.35">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2" customHeight="1" x14ac:dyDescent="0.3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2" customHeight="1" x14ac:dyDescent="0.35">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2" customHeight="1" x14ac:dyDescent="0.3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2" customHeight="1" x14ac:dyDescent="0.35">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2" customHeight="1" x14ac:dyDescent="0.35">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2" customHeight="1" x14ac:dyDescent="0.35">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2" customHeight="1" x14ac:dyDescent="0.35">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2" customHeight="1" x14ac:dyDescent="0.3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2" customHeight="1" x14ac:dyDescent="0.35">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2" customHeight="1" x14ac:dyDescent="0.35">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2" customHeight="1" x14ac:dyDescent="0.35">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2" customHeight="1" x14ac:dyDescent="0.35">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2" customHeight="1" x14ac:dyDescent="0.35">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2" customHeight="1" x14ac:dyDescent="0.35">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2" customHeight="1" x14ac:dyDescent="0.35">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2" customHeight="1" x14ac:dyDescent="0.35">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2" customHeight="1" x14ac:dyDescent="0.35">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2" customHeight="1" x14ac:dyDescent="0.3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2" customHeight="1" x14ac:dyDescent="0.35">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2" customHeight="1" x14ac:dyDescent="0.35">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2" customHeight="1" x14ac:dyDescent="0.35">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2" customHeight="1" x14ac:dyDescent="0.35">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2" customHeight="1" x14ac:dyDescent="0.35">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2" customHeight="1" x14ac:dyDescent="0.35">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2" customHeight="1" x14ac:dyDescent="0.35">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2" customHeight="1" x14ac:dyDescent="0.35">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2" customHeight="1" x14ac:dyDescent="0.35">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2" customHeight="1" x14ac:dyDescent="0.3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2" customHeight="1" x14ac:dyDescent="0.35">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2" customHeight="1" x14ac:dyDescent="0.35">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2" customHeight="1" x14ac:dyDescent="0.35">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2" customHeight="1" x14ac:dyDescent="0.35">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2" customHeight="1" x14ac:dyDescent="0.35">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2" customHeight="1" x14ac:dyDescent="0.35">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2" customHeight="1" x14ac:dyDescent="0.35">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2" customHeight="1" x14ac:dyDescent="0.35">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2" customHeight="1" x14ac:dyDescent="0.35">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2" customHeight="1" x14ac:dyDescent="0.3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2" customHeight="1" x14ac:dyDescent="0.35">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2" customHeight="1" x14ac:dyDescent="0.35">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2" customHeight="1" x14ac:dyDescent="0.35">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2" customHeight="1" x14ac:dyDescent="0.35">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2" customHeight="1" x14ac:dyDescent="0.35">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2" customHeight="1" x14ac:dyDescent="0.35">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2" customHeight="1" x14ac:dyDescent="0.35">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2" customHeight="1" x14ac:dyDescent="0.35">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2" customHeight="1" x14ac:dyDescent="0.35">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2" customHeight="1" x14ac:dyDescent="0.3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2" customHeight="1" x14ac:dyDescent="0.35">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2" customHeight="1" x14ac:dyDescent="0.35">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2" customHeight="1" x14ac:dyDescent="0.35">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2" customHeight="1" x14ac:dyDescent="0.35">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2" customHeight="1" x14ac:dyDescent="0.35">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2" customHeight="1" x14ac:dyDescent="0.35">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2" customHeight="1" x14ac:dyDescent="0.35">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2" customHeight="1" x14ac:dyDescent="0.35">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2" customHeight="1" x14ac:dyDescent="0.35">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2" customHeight="1" x14ac:dyDescent="0.3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2" customHeight="1" x14ac:dyDescent="0.35">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2" customHeight="1" x14ac:dyDescent="0.35">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2" customHeight="1" x14ac:dyDescent="0.35">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2" customHeight="1" x14ac:dyDescent="0.3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2" customHeight="1" x14ac:dyDescent="0.35">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2" customHeight="1" x14ac:dyDescent="0.35">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2" customHeight="1" x14ac:dyDescent="0.35">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2" customHeight="1" x14ac:dyDescent="0.35">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2" customHeight="1" x14ac:dyDescent="0.35">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2" customHeight="1" x14ac:dyDescent="0.3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2" customHeight="1" x14ac:dyDescent="0.3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2" customHeight="1" x14ac:dyDescent="0.3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2" customHeight="1" x14ac:dyDescent="0.35">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2" customHeight="1" x14ac:dyDescent="0.35">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2" customHeight="1" x14ac:dyDescent="0.35">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2" customHeight="1" x14ac:dyDescent="0.35">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2" customHeight="1" x14ac:dyDescent="0.35">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2" customHeight="1" x14ac:dyDescent="0.35">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2" customHeight="1" x14ac:dyDescent="0.35">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2" customHeight="1" x14ac:dyDescent="0.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2" customHeight="1" x14ac:dyDescent="0.35">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2" customHeight="1" x14ac:dyDescent="0.35">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2" customHeight="1" x14ac:dyDescent="0.35">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2" customHeight="1" x14ac:dyDescent="0.35">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2" customHeight="1" x14ac:dyDescent="0.35">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2" customHeight="1" x14ac:dyDescent="0.35">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2" customHeight="1" x14ac:dyDescent="0.35">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2" customHeight="1" x14ac:dyDescent="0.35">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2" customHeight="1" x14ac:dyDescent="0.35">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2" customHeight="1" x14ac:dyDescent="0.3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2" customHeight="1" x14ac:dyDescent="0.35">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2" customHeight="1" x14ac:dyDescent="0.35">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2" customHeight="1" x14ac:dyDescent="0.35">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2" customHeight="1" x14ac:dyDescent="0.35">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2" customHeight="1" x14ac:dyDescent="0.35">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2" customHeight="1" x14ac:dyDescent="0.35">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2" customHeight="1" x14ac:dyDescent="0.35">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2" customHeight="1" x14ac:dyDescent="0.35">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2" customHeight="1" x14ac:dyDescent="0.35">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2" customHeight="1" x14ac:dyDescent="0.3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2" customHeight="1" x14ac:dyDescent="0.35">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2" customHeight="1" x14ac:dyDescent="0.35">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2" customHeight="1" x14ac:dyDescent="0.35">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2" customHeight="1" x14ac:dyDescent="0.35">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2" customHeight="1" x14ac:dyDescent="0.35">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2" customHeight="1" x14ac:dyDescent="0.35">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2" customHeight="1" x14ac:dyDescent="0.35">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2" customHeight="1" x14ac:dyDescent="0.35">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2" customHeight="1" x14ac:dyDescent="0.35">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2" customHeight="1" x14ac:dyDescent="0.3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2" customHeight="1" x14ac:dyDescent="0.3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2" customHeight="1" x14ac:dyDescent="0.35">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2" customHeight="1" x14ac:dyDescent="0.35">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2" customHeight="1" x14ac:dyDescent="0.35">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2" customHeight="1" x14ac:dyDescent="0.35">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2" customHeight="1" x14ac:dyDescent="0.3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2" customHeight="1" x14ac:dyDescent="0.35">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2" customHeight="1" x14ac:dyDescent="0.35">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2" customHeight="1" x14ac:dyDescent="0.35">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2" customHeight="1" x14ac:dyDescent="0.3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2" customHeight="1" x14ac:dyDescent="0.35">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2" customHeight="1" x14ac:dyDescent="0.35">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2" customHeight="1" x14ac:dyDescent="0.35">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2" customHeight="1" x14ac:dyDescent="0.35">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2" customHeight="1" x14ac:dyDescent="0.35">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2" customHeight="1" x14ac:dyDescent="0.35">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2" customHeight="1" x14ac:dyDescent="0.35">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2" customHeight="1" x14ac:dyDescent="0.35">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2" customHeight="1" x14ac:dyDescent="0.35">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2" customHeight="1" x14ac:dyDescent="0.3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2" customHeight="1" x14ac:dyDescent="0.35">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2" customHeight="1" x14ac:dyDescent="0.35">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2" customHeight="1" x14ac:dyDescent="0.35">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2" customHeight="1" x14ac:dyDescent="0.35">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2" customHeight="1" x14ac:dyDescent="0.35">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2" customHeight="1" x14ac:dyDescent="0.35">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2" customHeight="1" x14ac:dyDescent="0.35">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2" customHeight="1" x14ac:dyDescent="0.35">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2" customHeight="1" x14ac:dyDescent="0.35">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2" customHeight="1" x14ac:dyDescent="0.3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2" customHeight="1" x14ac:dyDescent="0.35">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2" customHeight="1" x14ac:dyDescent="0.35">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2" customHeight="1" x14ac:dyDescent="0.35">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2" customHeight="1" x14ac:dyDescent="0.35">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2" customHeight="1" x14ac:dyDescent="0.35">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2" customHeight="1" x14ac:dyDescent="0.35">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2" customHeight="1" x14ac:dyDescent="0.35">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2" customHeight="1" x14ac:dyDescent="0.35">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2" customHeight="1" x14ac:dyDescent="0.35">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2" customHeight="1" x14ac:dyDescent="0.3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2" customHeight="1" x14ac:dyDescent="0.35">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2" customHeight="1" x14ac:dyDescent="0.35">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2" customHeight="1" x14ac:dyDescent="0.35">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2" customHeight="1" x14ac:dyDescent="0.35">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2" customHeight="1" x14ac:dyDescent="0.35">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2" customHeight="1" x14ac:dyDescent="0.35">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2" customHeight="1" x14ac:dyDescent="0.35">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2" customHeight="1" x14ac:dyDescent="0.35">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2" customHeight="1" x14ac:dyDescent="0.35">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2" customHeight="1" x14ac:dyDescent="0.3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2" customHeight="1" x14ac:dyDescent="0.35">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2" customHeight="1" x14ac:dyDescent="0.35">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2" customHeight="1" x14ac:dyDescent="0.35">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2" customHeight="1" x14ac:dyDescent="0.35">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2" customHeight="1" x14ac:dyDescent="0.35">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2" customHeight="1" x14ac:dyDescent="0.35">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2" customHeight="1" x14ac:dyDescent="0.35">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2" customHeight="1" x14ac:dyDescent="0.35">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2" customHeight="1" x14ac:dyDescent="0.35">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2" customHeight="1" x14ac:dyDescent="0.3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2" customHeight="1" x14ac:dyDescent="0.35">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2" customHeight="1" x14ac:dyDescent="0.35">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2" customHeight="1" x14ac:dyDescent="0.35">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2" customHeight="1" x14ac:dyDescent="0.35">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2" customHeight="1" x14ac:dyDescent="0.35">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2" customHeight="1" x14ac:dyDescent="0.35">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2" customHeight="1" x14ac:dyDescent="0.35">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2" customHeight="1" x14ac:dyDescent="0.35">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2" customHeight="1" x14ac:dyDescent="0.35">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2" customHeight="1" x14ac:dyDescent="0.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2" customHeight="1" x14ac:dyDescent="0.35">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2" customHeight="1" x14ac:dyDescent="0.35">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2" customHeight="1" x14ac:dyDescent="0.35">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2" customHeight="1" x14ac:dyDescent="0.35">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2" customHeight="1" x14ac:dyDescent="0.35">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2" customHeight="1" x14ac:dyDescent="0.35">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2" customHeight="1" x14ac:dyDescent="0.35">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2" customHeight="1" x14ac:dyDescent="0.35">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2" customHeight="1" x14ac:dyDescent="0.35">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2" customHeight="1" x14ac:dyDescent="0.3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2" customHeight="1" x14ac:dyDescent="0.35">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2" customHeight="1" x14ac:dyDescent="0.35">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2" customHeight="1" x14ac:dyDescent="0.35">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2" customHeight="1" x14ac:dyDescent="0.35">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2" customHeight="1" x14ac:dyDescent="0.35">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2" customHeight="1" x14ac:dyDescent="0.35">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2" customHeight="1" x14ac:dyDescent="0.35">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2" customHeight="1" x14ac:dyDescent="0.35">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2" customHeight="1" x14ac:dyDescent="0.35">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2" customHeight="1" x14ac:dyDescent="0.3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2" customHeight="1" x14ac:dyDescent="0.35">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2" customHeight="1" x14ac:dyDescent="0.35">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2" customHeight="1" x14ac:dyDescent="0.35">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2" customHeight="1" x14ac:dyDescent="0.35">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2" customHeight="1" x14ac:dyDescent="0.35">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2" customHeight="1" x14ac:dyDescent="0.35">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2" customHeight="1" x14ac:dyDescent="0.35">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2" customHeight="1" x14ac:dyDescent="0.35">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2" customHeight="1" x14ac:dyDescent="0.35">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2" customHeight="1" x14ac:dyDescent="0.3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2" customHeight="1" x14ac:dyDescent="0.35">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2" customHeight="1" x14ac:dyDescent="0.35">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2" customHeight="1" x14ac:dyDescent="0.35">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2" customHeight="1" x14ac:dyDescent="0.35">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2" customHeight="1" x14ac:dyDescent="0.35">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2" customHeight="1" x14ac:dyDescent="0.35">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2" customHeight="1" x14ac:dyDescent="0.35">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2" customHeight="1" x14ac:dyDescent="0.35">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2" customHeight="1" x14ac:dyDescent="0.35">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2" customHeight="1" x14ac:dyDescent="0.3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2" customHeight="1" x14ac:dyDescent="0.35">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2" customHeight="1" x14ac:dyDescent="0.35">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2" customHeight="1" x14ac:dyDescent="0.35">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2" customHeight="1" x14ac:dyDescent="0.35">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2" customHeight="1" x14ac:dyDescent="0.35">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2" customHeight="1" x14ac:dyDescent="0.35">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2" customHeight="1" x14ac:dyDescent="0.35">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2" customHeight="1" x14ac:dyDescent="0.35">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2" customHeight="1" x14ac:dyDescent="0.35">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2" customHeight="1" x14ac:dyDescent="0.3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2" customHeight="1" x14ac:dyDescent="0.35">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2" customHeight="1" x14ac:dyDescent="0.35">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2" customHeight="1" x14ac:dyDescent="0.35">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2" customHeight="1" x14ac:dyDescent="0.35">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2" customHeight="1" x14ac:dyDescent="0.35">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2" customHeight="1" x14ac:dyDescent="0.35">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2" customHeight="1" x14ac:dyDescent="0.35">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2" customHeight="1" x14ac:dyDescent="0.35">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2" customHeight="1" x14ac:dyDescent="0.35">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2" customHeight="1" x14ac:dyDescent="0.3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2" customHeight="1" x14ac:dyDescent="0.35">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2" customHeight="1" x14ac:dyDescent="0.35">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2" customHeight="1" x14ac:dyDescent="0.35">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2" customHeight="1" x14ac:dyDescent="0.35">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2" customHeight="1" x14ac:dyDescent="0.35">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2" customHeight="1" x14ac:dyDescent="0.35">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2" customHeight="1" x14ac:dyDescent="0.35">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2" customHeight="1" x14ac:dyDescent="0.35">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2" customHeight="1" x14ac:dyDescent="0.35">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2" customHeight="1" x14ac:dyDescent="0.3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2" customHeight="1" x14ac:dyDescent="0.35">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2" customHeight="1" x14ac:dyDescent="0.35">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2" customHeight="1" x14ac:dyDescent="0.35">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2" customHeight="1" x14ac:dyDescent="0.35">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2" customHeight="1" x14ac:dyDescent="0.35">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2" customHeight="1" x14ac:dyDescent="0.35">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2" customHeight="1" x14ac:dyDescent="0.35">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2" customHeight="1" x14ac:dyDescent="0.35">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2" customHeight="1" x14ac:dyDescent="0.35">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2" customHeight="1" x14ac:dyDescent="0.3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2" customHeight="1" x14ac:dyDescent="0.35">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2" customHeight="1" x14ac:dyDescent="0.35">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2" customHeight="1" x14ac:dyDescent="0.35">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2" customHeight="1" x14ac:dyDescent="0.35">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2" customHeight="1" x14ac:dyDescent="0.35">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2" customHeight="1" x14ac:dyDescent="0.35">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2" customHeight="1" x14ac:dyDescent="0.35">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2" customHeight="1" x14ac:dyDescent="0.35">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2" customHeight="1" x14ac:dyDescent="0.35">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2" customHeight="1" x14ac:dyDescent="0.3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2" customHeight="1" x14ac:dyDescent="0.35">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2" customHeight="1" x14ac:dyDescent="0.35">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2" customHeight="1" x14ac:dyDescent="0.35">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2" customHeight="1" x14ac:dyDescent="0.35">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2" customHeight="1" x14ac:dyDescent="0.35">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2" customHeight="1" x14ac:dyDescent="0.35">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2" customHeight="1" x14ac:dyDescent="0.35">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2" customHeight="1" x14ac:dyDescent="0.35">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2" customHeight="1" x14ac:dyDescent="0.35">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2" customHeight="1" x14ac:dyDescent="0.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2" customHeight="1" x14ac:dyDescent="0.35">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2" customHeight="1" x14ac:dyDescent="0.35">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2" customHeight="1" x14ac:dyDescent="0.35">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2" customHeight="1" x14ac:dyDescent="0.35">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2" customHeight="1" x14ac:dyDescent="0.35">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2" customHeight="1" x14ac:dyDescent="0.35">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2" customHeight="1" x14ac:dyDescent="0.35">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2" customHeight="1" x14ac:dyDescent="0.35">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2" customHeight="1" x14ac:dyDescent="0.35">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2" customHeight="1" x14ac:dyDescent="0.3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2" customHeight="1" x14ac:dyDescent="0.35">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2" customHeight="1" x14ac:dyDescent="0.35">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2" customHeight="1" x14ac:dyDescent="0.35">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2" customHeight="1" x14ac:dyDescent="0.35">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2" customHeight="1" x14ac:dyDescent="0.35">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2" customHeight="1" x14ac:dyDescent="0.35">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2" customHeight="1" x14ac:dyDescent="0.35">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2" customHeight="1" x14ac:dyDescent="0.35">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2" customHeight="1" x14ac:dyDescent="0.35">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2" customHeight="1" x14ac:dyDescent="0.3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2" customHeight="1" x14ac:dyDescent="0.35">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2" customHeight="1" x14ac:dyDescent="0.35">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2" customHeight="1" x14ac:dyDescent="0.35">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2" customHeight="1" x14ac:dyDescent="0.35">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2" customHeight="1" x14ac:dyDescent="0.35">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2" customHeight="1" x14ac:dyDescent="0.35">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2" customHeight="1" x14ac:dyDescent="0.35">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2" customHeight="1" x14ac:dyDescent="0.35">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2" customHeight="1" x14ac:dyDescent="0.35">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2" customHeight="1" x14ac:dyDescent="0.3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2" customHeight="1" x14ac:dyDescent="0.35">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2" customHeight="1" x14ac:dyDescent="0.35">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2" customHeight="1" x14ac:dyDescent="0.35">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2" customHeight="1" x14ac:dyDescent="0.35">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2" customHeight="1" x14ac:dyDescent="0.35">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2" customHeight="1" x14ac:dyDescent="0.35">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2" customHeight="1" x14ac:dyDescent="0.35">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2" customHeight="1" x14ac:dyDescent="0.35">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2" customHeight="1" x14ac:dyDescent="0.35">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2" customHeight="1" x14ac:dyDescent="0.3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2" customHeight="1" x14ac:dyDescent="0.35">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2" customHeight="1" x14ac:dyDescent="0.35">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2" customHeight="1" x14ac:dyDescent="0.35">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2" customHeight="1" x14ac:dyDescent="0.35">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2" customHeight="1" x14ac:dyDescent="0.35">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2" customHeight="1" x14ac:dyDescent="0.35">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2" customHeight="1" x14ac:dyDescent="0.35">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2" customHeight="1" x14ac:dyDescent="0.35">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2" customHeight="1" x14ac:dyDescent="0.35">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2" customHeight="1" x14ac:dyDescent="0.3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2" customHeight="1" x14ac:dyDescent="0.35">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2" customHeight="1" x14ac:dyDescent="0.35">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2" customHeight="1" x14ac:dyDescent="0.35">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2" customHeight="1" x14ac:dyDescent="0.35">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2" customHeight="1" x14ac:dyDescent="0.35">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2" customHeight="1" x14ac:dyDescent="0.35">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2" customHeight="1" x14ac:dyDescent="0.35">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2" customHeight="1" x14ac:dyDescent="0.35">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2" customHeight="1" x14ac:dyDescent="0.35">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2" customHeight="1" x14ac:dyDescent="0.3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2" customHeight="1" x14ac:dyDescent="0.35">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2" customHeight="1" x14ac:dyDescent="0.35">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2" customHeight="1" x14ac:dyDescent="0.35">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2" customHeight="1" x14ac:dyDescent="0.35">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2" customHeight="1" x14ac:dyDescent="0.35">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2" customHeight="1" x14ac:dyDescent="0.35">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2" customHeight="1" x14ac:dyDescent="0.35">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2" customHeight="1" x14ac:dyDescent="0.35">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2" customHeight="1" x14ac:dyDescent="0.35">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2" customHeight="1" x14ac:dyDescent="0.3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2" customHeight="1" x14ac:dyDescent="0.35">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2" customHeight="1" x14ac:dyDescent="0.35">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2" customHeight="1" x14ac:dyDescent="0.35">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2" customHeight="1" x14ac:dyDescent="0.35">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2" customHeight="1" x14ac:dyDescent="0.35">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2" customHeight="1" x14ac:dyDescent="0.35">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2" customHeight="1" x14ac:dyDescent="0.35">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2" customHeight="1" x14ac:dyDescent="0.35">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2" customHeight="1" x14ac:dyDescent="0.35">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2" customHeight="1" x14ac:dyDescent="0.3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2" customHeight="1" x14ac:dyDescent="0.35">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2" customHeight="1" x14ac:dyDescent="0.35">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2" customHeight="1" x14ac:dyDescent="0.35">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2" customHeight="1" x14ac:dyDescent="0.35">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2" customHeight="1" x14ac:dyDescent="0.35">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2" customHeight="1" x14ac:dyDescent="0.35">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2" customHeight="1" x14ac:dyDescent="0.35">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2" customHeight="1" x14ac:dyDescent="0.35">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2" customHeight="1" x14ac:dyDescent="0.35">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2" customHeight="1" x14ac:dyDescent="0.3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2" customHeight="1" x14ac:dyDescent="0.35">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2" customHeight="1" x14ac:dyDescent="0.35">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2" customHeight="1" x14ac:dyDescent="0.35">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2" customHeight="1" x14ac:dyDescent="0.35">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2" customHeight="1" x14ac:dyDescent="0.35">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2" customHeight="1" x14ac:dyDescent="0.35">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2" customHeight="1" x14ac:dyDescent="0.35">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2" customHeight="1" x14ac:dyDescent="0.35">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2" customHeight="1" x14ac:dyDescent="0.35">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2" customHeight="1" x14ac:dyDescent="0.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2" customHeight="1" x14ac:dyDescent="0.35">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2" customHeight="1" x14ac:dyDescent="0.35">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2" customHeight="1" x14ac:dyDescent="0.35">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2" customHeight="1" x14ac:dyDescent="0.35">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2" customHeight="1" x14ac:dyDescent="0.35">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2" customHeight="1" x14ac:dyDescent="0.35">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2" customHeight="1" x14ac:dyDescent="0.35">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2" customHeight="1" x14ac:dyDescent="0.35">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2" customHeight="1" x14ac:dyDescent="0.35">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2" customHeight="1" x14ac:dyDescent="0.3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2" customHeight="1" x14ac:dyDescent="0.35">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2" customHeight="1" x14ac:dyDescent="0.35">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2" customHeight="1" x14ac:dyDescent="0.35">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2" customHeight="1" x14ac:dyDescent="0.35">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2" customHeight="1" x14ac:dyDescent="0.35">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2" customHeight="1" x14ac:dyDescent="0.35">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2" customHeight="1" x14ac:dyDescent="0.35">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2" customHeight="1" x14ac:dyDescent="0.35">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2" customHeight="1" x14ac:dyDescent="0.35">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2" customHeight="1" x14ac:dyDescent="0.3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2" customHeight="1" x14ac:dyDescent="0.35">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2" customHeight="1" x14ac:dyDescent="0.35">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2" customHeight="1" x14ac:dyDescent="0.35">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2" customHeight="1" x14ac:dyDescent="0.35">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2" customHeight="1" x14ac:dyDescent="0.3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2" customHeight="1" x14ac:dyDescent="0.3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2" customHeight="1" x14ac:dyDescent="0.3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2" customHeight="1" x14ac:dyDescent="0.3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2" customHeight="1" x14ac:dyDescent="0.35">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2" customHeight="1" x14ac:dyDescent="0.3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2" customHeight="1" x14ac:dyDescent="0.35">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2" customHeight="1" x14ac:dyDescent="0.35">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2" customHeight="1" x14ac:dyDescent="0.35">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2" customHeight="1" x14ac:dyDescent="0.35">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2" customHeight="1" x14ac:dyDescent="0.35">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2" customHeight="1" x14ac:dyDescent="0.35">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2" customHeight="1" x14ac:dyDescent="0.35">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2" customHeight="1" x14ac:dyDescent="0.35">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2" customHeight="1" x14ac:dyDescent="0.35">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2" customHeight="1" x14ac:dyDescent="0.3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2" customHeight="1" x14ac:dyDescent="0.35">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2" customHeight="1" x14ac:dyDescent="0.35">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2" customHeight="1" x14ac:dyDescent="0.35">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2" customHeight="1" x14ac:dyDescent="0.35">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2" customHeight="1" x14ac:dyDescent="0.35">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2" customHeight="1" x14ac:dyDescent="0.35">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2" customHeight="1" x14ac:dyDescent="0.35">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2" customHeight="1" x14ac:dyDescent="0.35">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2" customHeight="1" x14ac:dyDescent="0.35">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2" customHeight="1" x14ac:dyDescent="0.3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2" customHeight="1" x14ac:dyDescent="0.35">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2" customHeight="1" x14ac:dyDescent="0.35">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2" customHeight="1" x14ac:dyDescent="0.35">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2" customHeight="1" x14ac:dyDescent="0.35">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2" customHeight="1" x14ac:dyDescent="0.35">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2" customHeight="1" x14ac:dyDescent="0.35">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2" customHeight="1" x14ac:dyDescent="0.35">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2" customHeight="1" x14ac:dyDescent="0.35">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2" customHeight="1" x14ac:dyDescent="0.35">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2" customHeight="1" x14ac:dyDescent="0.3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2" customHeight="1" x14ac:dyDescent="0.35">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2" customHeight="1" x14ac:dyDescent="0.35">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2" customHeight="1" x14ac:dyDescent="0.35">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2" customHeight="1" x14ac:dyDescent="0.35">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2" customHeight="1" x14ac:dyDescent="0.35">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spans="1:26" ht="12" customHeight="1" x14ac:dyDescent="0.35">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spans="1:26" ht="12" customHeight="1" x14ac:dyDescent="0.35">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spans="1:26" ht="12" customHeight="1" x14ac:dyDescent="0.35">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spans="1:26" ht="12" customHeight="1" x14ac:dyDescent="0.35">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spans="1:26" ht="12" customHeight="1" x14ac:dyDescent="0.35">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spans="1:26" ht="12" customHeight="1" x14ac:dyDescent="0.35">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row r="1007" spans="1:26" ht="12" customHeight="1" x14ac:dyDescent="0.35">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row>
    <row r="1008" spans="1:26" ht="12" customHeight="1" x14ac:dyDescent="0.35">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row>
    <row r="1009" spans="1:26" ht="12" customHeight="1" x14ac:dyDescent="0.35">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row>
    <row r="1010" spans="1:26" ht="12" customHeight="1" x14ac:dyDescent="0.35">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row>
    <row r="1011" spans="1:26" ht="12" customHeight="1" x14ac:dyDescent="0.35">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row>
    <row r="1012" spans="1:26" ht="12" customHeight="1" x14ac:dyDescent="0.35">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row>
  </sheetData>
  <mergeCells count="15">
    <mergeCell ref="A36:C36"/>
    <mergeCell ref="A38:B38"/>
    <mergeCell ref="A39:E39"/>
    <mergeCell ref="A28:E28"/>
    <mergeCell ref="A29:B29"/>
    <mergeCell ref="A30:B30"/>
    <mergeCell ref="A31:B31"/>
    <mergeCell ref="A32:B32"/>
    <mergeCell ref="A34:B34"/>
    <mergeCell ref="A24:B24"/>
    <mergeCell ref="A17:B17"/>
    <mergeCell ref="A18:E18"/>
    <mergeCell ref="A19:B19"/>
    <mergeCell ref="A20:B20"/>
    <mergeCell ref="A21:B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B7761-F9F1-1A4D-AF08-8890D3951FD4}">
  <sheetPr codeName="Sheet5"/>
  <dimension ref="A1:W17"/>
  <sheetViews>
    <sheetView topLeftCell="C1" workbookViewId="0">
      <selection activeCell="C2" sqref="C2"/>
    </sheetView>
  </sheetViews>
  <sheetFormatPr defaultColWidth="11" defaultRowHeight="15.5" x14ac:dyDescent="0.35"/>
  <cols>
    <col min="1" max="1" width="21.9140625" bestFit="1" customWidth="1"/>
    <col min="2" max="2" width="5" customWidth="1"/>
    <col min="3" max="3" width="14.5" bestFit="1" customWidth="1"/>
    <col min="4" max="4" width="5" customWidth="1"/>
    <col min="5" max="5" width="12" bestFit="1" customWidth="1"/>
    <col min="6" max="6" width="4" customWidth="1"/>
    <col min="7" max="7" width="27" bestFit="1" customWidth="1"/>
    <col min="8" max="8" width="4" customWidth="1"/>
    <col min="9" max="9" width="21" bestFit="1" customWidth="1"/>
    <col min="10" max="10" width="3.4140625" customWidth="1"/>
    <col min="11" max="11" width="35.5" bestFit="1" customWidth="1"/>
    <col min="12" max="12" width="3.4140625" customWidth="1"/>
    <col min="13" max="13" width="32" bestFit="1" customWidth="1"/>
    <col min="14" max="14" width="3" customWidth="1"/>
    <col min="15" max="15" width="13" bestFit="1" customWidth="1"/>
    <col min="16" max="16" width="2" customWidth="1"/>
    <col min="17" max="17" width="22" bestFit="1" customWidth="1"/>
    <col min="18" max="18" width="2" customWidth="1"/>
    <col min="19" max="19" width="23.5" bestFit="1" customWidth="1"/>
    <col min="20" max="20" width="2.5" customWidth="1"/>
    <col min="21" max="21" width="15" bestFit="1" customWidth="1"/>
    <col min="22" max="22" width="2.4140625" customWidth="1"/>
    <col min="23" max="23" width="17.9140625" bestFit="1" customWidth="1"/>
  </cols>
  <sheetData>
    <row r="1" spans="1:23" x14ac:dyDescent="0.35">
      <c r="A1" s="23" t="s">
        <v>86</v>
      </c>
      <c r="C1" s="23" t="s">
        <v>87</v>
      </c>
      <c r="E1" s="23" t="s">
        <v>88</v>
      </c>
      <c r="G1" s="23" t="s">
        <v>89</v>
      </c>
      <c r="I1" s="23" t="s">
        <v>90</v>
      </c>
      <c r="K1" s="23" t="s">
        <v>91</v>
      </c>
      <c r="M1" s="23" t="s">
        <v>92</v>
      </c>
      <c r="O1" s="23" t="s">
        <v>93</v>
      </c>
      <c r="Q1" s="23" t="s">
        <v>94</v>
      </c>
      <c r="S1" s="23" t="s">
        <v>95</v>
      </c>
      <c r="U1" s="23" t="s">
        <v>96</v>
      </c>
      <c r="W1" s="48" t="s">
        <v>97</v>
      </c>
    </row>
    <row r="2" spans="1:23" x14ac:dyDescent="0.35">
      <c r="A2" t="s">
        <v>98</v>
      </c>
      <c r="C2">
        <v>0</v>
      </c>
      <c r="E2" s="49">
        <v>1</v>
      </c>
      <c r="G2" s="50">
        <v>1</v>
      </c>
      <c r="I2" t="s">
        <v>99</v>
      </c>
      <c r="K2" s="51" t="s">
        <v>100</v>
      </c>
      <c r="M2" t="s">
        <v>101</v>
      </c>
      <c r="O2" t="s">
        <v>102</v>
      </c>
      <c r="Q2" t="s">
        <v>99</v>
      </c>
      <c r="S2">
        <v>1</v>
      </c>
      <c r="U2" t="s">
        <v>103</v>
      </c>
      <c r="W2" s="52" t="s">
        <v>104</v>
      </c>
    </row>
    <row r="3" spans="1:23" x14ac:dyDescent="0.35">
      <c r="A3" t="s">
        <v>105</v>
      </c>
      <c r="C3">
        <v>1</v>
      </c>
      <c r="E3" s="49">
        <v>2</v>
      </c>
      <c r="G3" s="50">
        <v>2</v>
      </c>
      <c r="I3" t="s">
        <v>106</v>
      </c>
      <c r="K3" s="51" t="s">
        <v>107</v>
      </c>
      <c r="M3" t="s">
        <v>108</v>
      </c>
      <c r="O3" t="s">
        <v>80</v>
      </c>
      <c r="Q3" t="s">
        <v>106</v>
      </c>
      <c r="S3">
        <v>2</v>
      </c>
      <c r="U3" t="s">
        <v>109</v>
      </c>
      <c r="W3" s="52" t="s">
        <v>110</v>
      </c>
    </row>
    <row r="4" spans="1:23" x14ac:dyDescent="0.35">
      <c r="A4" t="s">
        <v>111</v>
      </c>
      <c r="C4">
        <v>8</v>
      </c>
      <c r="E4" s="49">
        <v>3</v>
      </c>
      <c r="G4" s="50">
        <v>3</v>
      </c>
      <c r="K4" s="51" t="s">
        <v>112</v>
      </c>
      <c r="M4" t="s">
        <v>113</v>
      </c>
      <c r="S4">
        <v>3</v>
      </c>
      <c r="U4" t="s">
        <v>114</v>
      </c>
      <c r="W4" s="52" t="s">
        <v>115</v>
      </c>
    </row>
    <row r="5" spans="1:23" x14ac:dyDescent="0.35">
      <c r="A5" t="s">
        <v>116</v>
      </c>
      <c r="C5">
        <v>15</v>
      </c>
      <c r="E5" s="49">
        <v>4</v>
      </c>
      <c r="G5" s="50">
        <v>4</v>
      </c>
      <c r="K5" s="51" t="s">
        <v>117</v>
      </c>
      <c r="M5" t="s">
        <v>118</v>
      </c>
      <c r="S5">
        <v>4</v>
      </c>
      <c r="U5" t="s">
        <v>119</v>
      </c>
      <c r="W5" s="52" t="s">
        <v>120</v>
      </c>
    </row>
    <row r="6" spans="1:23" x14ac:dyDescent="0.35">
      <c r="A6" t="s">
        <v>121</v>
      </c>
      <c r="E6" s="49">
        <v>5</v>
      </c>
      <c r="G6" s="50">
        <v>5</v>
      </c>
      <c r="K6" s="51" t="s">
        <v>121</v>
      </c>
      <c r="M6" t="s">
        <v>122</v>
      </c>
      <c r="S6">
        <v>5</v>
      </c>
      <c r="U6" t="s">
        <v>123</v>
      </c>
      <c r="W6" s="52" t="s">
        <v>98</v>
      </c>
    </row>
    <row r="7" spans="1:23" x14ac:dyDescent="0.35">
      <c r="E7" s="53"/>
      <c r="G7" s="50" t="s">
        <v>124</v>
      </c>
      <c r="K7" s="51" t="s">
        <v>125</v>
      </c>
      <c r="M7" t="s">
        <v>126</v>
      </c>
      <c r="S7">
        <v>6</v>
      </c>
      <c r="U7" t="s">
        <v>127</v>
      </c>
      <c r="W7" s="52" t="s">
        <v>128</v>
      </c>
    </row>
    <row r="8" spans="1:23" x14ac:dyDescent="0.35">
      <c r="M8" t="s">
        <v>125</v>
      </c>
      <c r="S8">
        <v>7</v>
      </c>
      <c r="U8" t="s">
        <v>129</v>
      </c>
      <c r="W8" s="52" t="s">
        <v>130</v>
      </c>
    </row>
    <row r="9" spans="1:23" x14ac:dyDescent="0.35">
      <c r="S9">
        <v>8</v>
      </c>
      <c r="U9" t="s">
        <v>131</v>
      </c>
      <c r="W9" s="52" t="s">
        <v>132</v>
      </c>
    </row>
    <row r="10" spans="1:23" x14ac:dyDescent="0.35">
      <c r="S10">
        <v>9</v>
      </c>
      <c r="U10" t="s">
        <v>133</v>
      </c>
      <c r="W10" s="52" t="s">
        <v>134</v>
      </c>
    </row>
    <row r="11" spans="1:23" x14ac:dyDescent="0.35">
      <c r="S11">
        <v>10</v>
      </c>
      <c r="U11" t="s">
        <v>135</v>
      </c>
      <c r="W11" s="52" t="s">
        <v>136</v>
      </c>
    </row>
    <row r="12" spans="1:23" x14ac:dyDescent="0.35">
      <c r="S12">
        <v>11</v>
      </c>
    </row>
    <row r="13" spans="1:23" x14ac:dyDescent="0.35">
      <c r="S13">
        <v>12</v>
      </c>
    </row>
    <row r="14" spans="1:23" x14ac:dyDescent="0.35">
      <c r="S14">
        <v>13</v>
      </c>
    </row>
    <row r="15" spans="1:23" x14ac:dyDescent="0.35">
      <c r="S15">
        <v>14</v>
      </c>
    </row>
    <row r="16" spans="1:23" x14ac:dyDescent="0.35">
      <c r="S16">
        <v>15</v>
      </c>
    </row>
    <row r="17" spans="19:19" x14ac:dyDescent="0.35">
      <c r="S17">
        <v>0</v>
      </c>
    </row>
  </sheetData>
  <phoneticPr fontId="29"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0B1FE-AD12-A44F-9A64-5D16E6CB4427}">
  <sheetPr codeName="Sheet1">
    <tabColor rgb="FFFFFF00"/>
  </sheetPr>
  <dimension ref="A1:H990"/>
  <sheetViews>
    <sheetView topLeftCell="A26" zoomScale="88" zoomScaleNormal="88" workbookViewId="0">
      <selection activeCell="F3" sqref="F3"/>
    </sheetView>
  </sheetViews>
  <sheetFormatPr defaultColWidth="13" defaultRowHeight="15.5" x14ac:dyDescent="0.35"/>
  <cols>
    <col min="1" max="1" width="43" style="73" customWidth="1"/>
    <col min="2" max="2" width="21.9140625" style="73" customWidth="1"/>
    <col min="3" max="3" width="43.9140625" style="73" customWidth="1"/>
    <col min="4" max="4" width="102.9140625" style="73" customWidth="1"/>
    <col min="5" max="5" width="24" style="73" customWidth="1"/>
    <col min="6" max="6" width="63" style="73" customWidth="1"/>
    <col min="7" max="7" width="17.4140625" style="73" customWidth="1"/>
    <col min="8" max="21" width="10" style="73" customWidth="1"/>
    <col min="22" max="16384" width="13" style="73"/>
  </cols>
  <sheetData>
    <row r="1" spans="1:7" ht="69.900000000000006" customHeight="1" x14ac:dyDescent="0.65">
      <c r="A1" s="133"/>
      <c r="B1" s="134" t="s">
        <v>137</v>
      </c>
      <c r="C1" s="135"/>
      <c r="D1" s="135"/>
    </row>
    <row r="2" spans="1:7" ht="50.15" customHeight="1" x14ac:dyDescent="0.35">
      <c r="A2" s="133"/>
      <c r="B2" s="135"/>
      <c r="C2" s="135"/>
      <c r="D2" s="135"/>
    </row>
    <row r="3" spans="1:7" ht="23.15" customHeight="1" x14ac:dyDescent="0.35">
      <c r="A3" s="140"/>
      <c r="B3" s="140"/>
      <c r="C3" s="140"/>
      <c r="D3" s="140"/>
      <c r="E3" s="141"/>
      <c r="F3" s="141"/>
      <c r="G3" s="141"/>
    </row>
    <row r="4" spans="1:7" ht="23" x14ac:dyDescent="0.35">
      <c r="A4" s="142" t="s">
        <v>14</v>
      </c>
      <c r="B4" s="143"/>
      <c r="C4" s="143"/>
      <c r="D4" s="143"/>
      <c r="E4" s="141"/>
      <c r="F4" s="141"/>
      <c r="G4" s="141"/>
    </row>
    <row r="5" spans="1:7" ht="125.15" customHeight="1" x14ac:dyDescent="0.35">
      <c r="A5" s="47" t="s">
        <v>138</v>
      </c>
      <c r="B5" s="47"/>
      <c r="C5" s="47"/>
      <c r="D5" s="4"/>
      <c r="E5" s="141"/>
      <c r="F5" s="141"/>
      <c r="G5" s="141"/>
    </row>
    <row r="6" spans="1:7" x14ac:dyDescent="0.35">
      <c r="A6" s="47"/>
      <c r="B6" s="47"/>
      <c r="C6" s="47"/>
      <c r="D6" s="4"/>
      <c r="E6" s="141"/>
      <c r="F6" s="141"/>
      <c r="G6" s="141"/>
    </row>
    <row r="7" spans="1:7" ht="33" customHeight="1" x14ac:dyDescent="0.35">
      <c r="A7" s="162" t="s">
        <v>139</v>
      </c>
      <c r="B7" s="162"/>
      <c r="C7" s="162"/>
      <c r="D7" s="162"/>
      <c r="E7" s="141"/>
      <c r="F7" s="141"/>
      <c r="G7" s="141"/>
    </row>
    <row r="8" spans="1:7" ht="108.9" customHeight="1" x14ac:dyDescent="0.35">
      <c r="A8" s="138" t="s">
        <v>140</v>
      </c>
      <c r="B8" s="137"/>
      <c r="C8" s="137"/>
      <c r="D8" s="47"/>
      <c r="E8" s="4"/>
      <c r="F8" s="4"/>
      <c r="G8" s="4"/>
    </row>
    <row r="9" spans="1:7" ht="21.75" customHeight="1" x14ac:dyDescent="0.35">
      <c r="A9" s="144"/>
      <c r="B9" s="144"/>
      <c r="C9" s="144"/>
      <c r="D9" s="47"/>
      <c r="E9" s="4"/>
      <c r="F9" s="4"/>
      <c r="G9" s="4"/>
    </row>
    <row r="10" spans="1:7" ht="171" customHeight="1" x14ac:dyDescent="0.35">
      <c r="A10" s="131" t="s">
        <v>141</v>
      </c>
      <c r="B10" s="131"/>
      <c r="C10" s="131"/>
      <c r="D10" s="143"/>
      <c r="E10" s="4"/>
      <c r="F10" s="4"/>
      <c r="G10" s="4"/>
    </row>
    <row r="11" spans="1:7" ht="209.15" customHeight="1" x14ac:dyDescent="0.35">
      <c r="A11" s="139" t="s">
        <v>142</v>
      </c>
      <c r="B11" s="131"/>
      <c r="C11" s="131"/>
      <c r="D11" s="143"/>
      <c r="E11" s="4"/>
      <c r="F11" s="4"/>
      <c r="G11" s="4"/>
    </row>
    <row r="12" spans="1:7" ht="19.5" customHeight="1" x14ac:dyDescent="0.35">
      <c r="A12" s="3"/>
      <c r="B12" s="3"/>
      <c r="C12" s="3"/>
      <c r="D12" s="143"/>
      <c r="E12" s="4"/>
      <c r="F12" s="4"/>
      <c r="G12" s="4"/>
    </row>
    <row r="13" spans="1:7" ht="59.15" customHeight="1" thickBot="1" x14ac:dyDescent="0.4">
      <c r="A13" s="136" t="s">
        <v>143</v>
      </c>
      <c r="B13" s="135"/>
      <c r="C13" s="135"/>
      <c r="D13" s="135"/>
      <c r="E13" s="4"/>
      <c r="F13" s="4"/>
      <c r="G13" s="4"/>
    </row>
    <row r="14" spans="1:7" ht="32.25" customHeight="1" x14ac:dyDescent="0.35">
      <c r="A14" s="145" t="s">
        <v>144</v>
      </c>
      <c r="B14" s="320" t="s">
        <v>145</v>
      </c>
      <c r="C14" s="321"/>
      <c r="D14" s="143"/>
      <c r="E14" s="4"/>
      <c r="F14" s="4"/>
      <c r="G14" s="4"/>
    </row>
    <row r="15" spans="1:7" ht="81.75" customHeight="1" x14ac:dyDescent="0.35">
      <c r="A15" s="77" t="s">
        <v>146</v>
      </c>
      <c r="B15" s="324" t="s">
        <v>147</v>
      </c>
      <c r="C15" s="324"/>
      <c r="D15" s="143"/>
      <c r="E15" s="4"/>
      <c r="F15" s="4"/>
      <c r="G15" s="4"/>
    </row>
    <row r="16" spans="1:7" ht="32.25" customHeight="1" x14ac:dyDescent="0.35">
      <c r="A16" s="65" t="s">
        <v>148</v>
      </c>
      <c r="B16" s="322" t="s">
        <v>149</v>
      </c>
      <c r="C16" s="323"/>
      <c r="D16" s="143"/>
      <c r="E16" s="4"/>
      <c r="F16" s="4"/>
      <c r="G16" s="4"/>
    </row>
    <row r="17" spans="1:8" ht="36.9" customHeight="1" x14ac:dyDescent="0.35">
      <c r="A17" s="65" t="s">
        <v>150</v>
      </c>
      <c r="B17" s="323" t="s">
        <v>151</v>
      </c>
      <c r="C17" s="323"/>
      <c r="D17" s="143"/>
      <c r="E17" s="4"/>
      <c r="F17" s="4"/>
      <c r="G17" s="4"/>
    </row>
    <row r="18" spans="1:8" ht="36.9" customHeight="1" x14ac:dyDescent="0.35">
      <c r="A18" s="65" t="s">
        <v>152</v>
      </c>
      <c r="B18" s="323" t="s">
        <v>153</v>
      </c>
      <c r="C18" s="323"/>
      <c r="D18" s="143"/>
      <c r="E18" s="4"/>
      <c r="F18" s="4"/>
      <c r="G18" s="4"/>
    </row>
    <row r="19" spans="1:8" ht="8.25" customHeight="1" x14ac:dyDescent="0.35">
      <c r="A19" s="74"/>
      <c r="B19" s="1"/>
      <c r="C19" s="1"/>
      <c r="D19" s="143"/>
      <c r="E19" s="4"/>
      <c r="F19" s="4"/>
      <c r="G19" s="4"/>
    </row>
    <row r="20" spans="1:8" ht="50.25" customHeight="1" x14ac:dyDescent="0.35">
      <c r="A20" s="331" t="s">
        <v>154</v>
      </c>
      <c r="B20" s="331"/>
      <c r="C20" s="331"/>
      <c r="D20" s="143"/>
      <c r="E20" s="4"/>
      <c r="F20" s="4"/>
      <c r="G20" s="4"/>
    </row>
    <row r="21" spans="1:8" ht="9.75" customHeight="1" x14ac:dyDescent="0.35">
      <c r="A21" s="3"/>
      <c r="B21" s="3"/>
      <c r="C21" s="3"/>
      <c r="D21" s="143"/>
      <c r="E21" s="4"/>
      <c r="F21" s="4"/>
      <c r="G21" s="4"/>
    </row>
    <row r="22" spans="1:8" ht="18" customHeight="1" x14ac:dyDescent="0.35">
      <c r="A22" s="47"/>
      <c r="B22" s="47"/>
      <c r="C22" s="47"/>
      <c r="D22" s="47"/>
      <c r="E22" s="4"/>
      <c r="F22" s="4"/>
      <c r="G22" s="4"/>
    </row>
    <row r="23" spans="1:8" ht="63" customHeight="1" x14ac:dyDescent="0.35">
      <c r="A23" s="136" t="s">
        <v>155</v>
      </c>
      <c r="B23" s="136"/>
      <c r="C23" s="136"/>
      <c r="D23" s="135"/>
      <c r="E23" s="4"/>
      <c r="F23" s="4"/>
      <c r="G23" s="4"/>
    </row>
    <row r="24" spans="1:8" ht="98.15" customHeight="1" x14ac:dyDescent="0.35">
      <c r="A24" s="47" t="s">
        <v>156</v>
      </c>
      <c r="B24" s="47"/>
      <c r="C24" s="47"/>
      <c r="D24" s="47"/>
      <c r="E24" s="4"/>
      <c r="F24" s="4"/>
      <c r="G24" s="4"/>
    </row>
    <row r="25" spans="1:8" ht="20.25" customHeight="1" x14ac:dyDescent="0.35">
      <c r="A25" s="47"/>
      <c r="B25" s="47"/>
      <c r="C25" s="47"/>
      <c r="D25" s="47"/>
      <c r="E25" s="4"/>
      <c r="F25" s="4"/>
      <c r="G25" s="4"/>
    </row>
    <row r="26" spans="1:8" ht="54.9" customHeight="1" x14ac:dyDescent="0.35">
      <c r="A26" s="328" t="s">
        <v>157</v>
      </c>
      <c r="B26" s="328"/>
      <c r="C26" s="328"/>
      <c r="D26" s="47"/>
      <c r="E26" s="4"/>
      <c r="F26" s="4"/>
      <c r="G26" s="4"/>
    </row>
    <row r="27" spans="1:8" ht="18.75" customHeight="1" x14ac:dyDescent="0.35">
      <c r="A27" s="47"/>
      <c r="B27" s="47"/>
      <c r="C27" s="47"/>
      <c r="D27" s="47"/>
      <c r="E27" s="4"/>
      <c r="F27" s="4"/>
      <c r="G27" s="4"/>
    </row>
    <row r="28" spans="1:8" ht="20.25" customHeight="1" x14ac:dyDescent="0.35">
      <c r="A28" s="47"/>
      <c r="B28" s="47"/>
      <c r="C28" s="47"/>
      <c r="D28" s="47"/>
      <c r="E28" s="4"/>
      <c r="F28" s="4"/>
      <c r="G28" s="4"/>
    </row>
    <row r="29" spans="1:8" ht="57" customHeight="1" x14ac:dyDescent="0.35">
      <c r="A29" s="136" t="s">
        <v>158</v>
      </c>
      <c r="B29" s="136"/>
      <c r="C29" s="136"/>
      <c r="D29" s="136"/>
      <c r="E29" s="4"/>
      <c r="F29" s="4"/>
      <c r="G29" s="4"/>
    </row>
    <row r="30" spans="1:8" ht="83.25" customHeight="1" x14ac:dyDescent="0.35">
      <c r="A30" s="71" t="s">
        <v>159</v>
      </c>
      <c r="B30" s="71" t="s">
        <v>160</v>
      </c>
      <c r="C30" s="71" t="s">
        <v>161</v>
      </c>
      <c r="D30" s="71" t="s">
        <v>162</v>
      </c>
      <c r="E30" s="146"/>
      <c r="F30" s="4"/>
      <c r="G30" s="4"/>
      <c r="H30" s="4"/>
    </row>
    <row r="31" spans="1:8" ht="31" x14ac:dyDescent="0.35">
      <c r="A31" s="54" t="s">
        <v>87</v>
      </c>
      <c r="B31" s="147" t="s">
        <v>106</v>
      </c>
      <c r="C31" s="147" t="s">
        <v>163</v>
      </c>
      <c r="D31" s="54" t="s">
        <v>164</v>
      </c>
      <c r="E31" s="146"/>
      <c r="F31" s="4"/>
      <c r="G31" s="4"/>
      <c r="H31" s="4"/>
    </row>
    <row r="32" spans="1:8" ht="31" x14ac:dyDescent="0.35">
      <c r="A32" s="54" t="s">
        <v>95</v>
      </c>
      <c r="B32" s="147" t="s">
        <v>106</v>
      </c>
      <c r="C32" s="147" t="s">
        <v>163</v>
      </c>
      <c r="D32" s="54" t="s">
        <v>165</v>
      </c>
      <c r="E32" s="146"/>
      <c r="F32" s="4"/>
      <c r="G32" s="4"/>
      <c r="H32" s="4"/>
    </row>
    <row r="33" spans="1:8" x14ac:dyDescent="0.35">
      <c r="A33" s="54" t="s">
        <v>166</v>
      </c>
      <c r="B33" s="147" t="s">
        <v>167</v>
      </c>
      <c r="C33" s="147" t="s">
        <v>168</v>
      </c>
      <c r="D33" s="54" t="s">
        <v>169</v>
      </c>
      <c r="E33" s="146"/>
      <c r="F33" s="4"/>
      <c r="G33" s="4"/>
      <c r="H33" s="4"/>
    </row>
    <row r="34" spans="1:8" x14ac:dyDescent="0.35">
      <c r="A34" s="54" t="s">
        <v>96</v>
      </c>
      <c r="B34" s="147" t="s">
        <v>106</v>
      </c>
      <c r="C34" s="147" t="s">
        <v>163</v>
      </c>
      <c r="D34" s="54" t="s">
        <v>170</v>
      </c>
      <c r="E34" s="146"/>
      <c r="F34" s="4"/>
      <c r="G34" s="4"/>
      <c r="H34" s="4"/>
    </row>
    <row r="35" spans="1:8" ht="77.5" x14ac:dyDescent="0.35">
      <c r="A35" s="148" t="s">
        <v>171</v>
      </c>
      <c r="B35" s="149" t="s">
        <v>172</v>
      </c>
      <c r="C35" s="149" t="s">
        <v>167</v>
      </c>
      <c r="D35" s="150" t="s">
        <v>173</v>
      </c>
      <c r="E35" s="146"/>
      <c r="F35" s="141"/>
      <c r="G35" s="141"/>
      <c r="H35" s="141"/>
    </row>
    <row r="36" spans="1:8" ht="31" x14ac:dyDescent="0.35">
      <c r="A36" s="148" t="s">
        <v>97</v>
      </c>
      <c r="B36" s="149" t="s">
        <v>172</v>
      </c>
      <c r="C36" s="149" t="s">
        <v>167</v>
      </c>
      <c r="D36" s="150" t="s">
        <v>174</v>
      </c>
      <c r="E36" s="146"/>
      <c r="F36" s="141"/>
      <c r="G36" s="141"/>
      <c r="H36" s="141"/>
    </row>
    <row r="37" spans="1:8" ht="31" x14ac:dyDescent="0.35">
      <c r="A37" s="148" t="s">
        <v>175</v>
      </c>
      <c r="B37" s="149" t="s">
        <v>172</v>
      </c>
      <c r="C37" s="149" t="s">
        <v>167</v>
      </c>
      <c r="D37" s="55" t="s">
        <v>176</v>
      </c>
      <c r="E37" s="146"/>
      <c r="H37" s="5"/>
    </row>
    <row r="38" spans="1:8" ht="31" x14ac:dyDescent="0.35">
      <c r="A38" s="148" t="s">
        <v>177</v>
      </c>
      <c r="B38" s="149" t="s">
        <v>172</v>
      </c>
      <c r="C38" s="149" t="s">
        <v>163</v>
      </c>
      <c r="D38" s="55" t="s">
        <v>178</v>
      </c>
      <c r="E38" s="146"/>
      <c r="H38" s="6"/>
    </row>
    <row r="39" spans="1:8" ht="93" x14ac:dyDescent="0.35">
      <c r="A39" s="148" t="s">
        <v>179</v>
      </c>
      <c r="B39" s="149" t="s">
        <v>172</v>
      </c>
      <c r="C39" s="149" t="s">
        <v>163</v>
      </c>
      <c r="D39" s="55" t="s">
        <v>180</v>
      </c>
      <c r="E39" s="146"/>
      <c r="H39" s="6"/>
    </row>
    <row r="40" spans="1:8" x14ac:dyDescent="0.35">
      <c r="A40" s="148" t="s">
        <v>181</v>
      </c>
      <c r="B40" s="149" t="s">
        <v>172</v>
      </c>
      <c r="C40" s="149" t="s">
        <v>163</v>
      </c>
      <c r="D40" s="55" t="s">
        <v>182</v>
      </c>
      <c r="E40" s="146"/>
      <c r="H40" s="6"/>
    </row>
    <row r="41" spans="1:8" ht="62" x14ac:dyDescent="0.35">
      <c r="A41" s="148" t="s">
        <v>183</v>
      </c>
      <c r="B41" s="149" t="s">
        <v>172</v>
      </c>
      <c r="C41" s="149" t="s">
        <v>167</v>
      </c>
      <c r="D41" s="55" t="s">
        <v>184</v>
      </c>
      <c r="E41" s="146"/>
      <c r="H41" s="6"/>
    </row>
    <row r="42" spans="1:8" ht="93" x14ac:dyDescent="0.35">
      <c r="A42" s="148" t="s">
        <v>185</v>
      </c>
      <c r="B42" s="149" t="s">
        <v>186</v>
      </c>
      <c r="C42" s="149" t="s">
        <v>163</v>
      </c>
      <c r="D42" s="55" t="s">
        <v>187</v>
      </c>
      <c r="E42" s="146"/>
      <c r="H42" s="6"/>
    </row>
    <row r="43" spans="1:8" ht="108.5" x14ac:dyDescent="0.35">
      <c r="A43" s="148" t="s">
        <v>188</v>
      </c>
      <c r="B43" s="149" t="s">
        <v>186</v>
      </c>
      <c r="C43" s="149" t="s">
        <v>167</v>
      </c>
      <c r="D43" s="55" t="s">
        <v>189</v>
      </c>
      <c r="E43" s="146"/>
      <c r="H43" s="6"/>
    </row>
    <row r="44" spans="1:8" ht="31" x14ac:dyDescent="0.35">
      <c r="A44" s="148" t="s">
        <v>190</v>
      </c>
      <c r="B44" s="149" t="s">
        <v>167</v>
      </c>
      <c r="C44" s="149" t="s">
        <v>168</v>
      </c>
      <c r="D44" s="55" t="s">
        <v>191</v>
      </c>
    </row>
    <row r="45" spans="1:8" ht="31" x14ac:dyDescent="0.35">
      <c r="A45" s="66" t="s">
        <v>192</v>
      </c>
      <c r="B45" s="149" t="s">
        <v>167</v>
      </c>
      <c r="C45" s="149" t="s">
        <v>168</v>
      </c>
      <c r="D45" s="55" t="s">
        <v>193</v>
      </c>
    </row>
    <row r="46" spans="1:8" ht="31" x14ac:dyDescent="0.35">
      <c r="A46" s="148" t="s">
        <v>194</v>
      </c>
      <c r="B46" s="151" t="s">
        <v>195</v>
      </c>
      <c r="C46" s="151" t="s">
        <v>167</v>
      </c>
      <c r="D46" s="55" t="s">
        <v>196</v>
      </c>
    </row>
    <row r="47" spans="1:8" ht="65.400000000000006" customHeight="1" x14ac:dyDescent="0.35">
      <c r="A47" s="148" t="s">
        <v>197</v>
      </c>
      <c r="B47" s="151" t="s">
        <v>195</v>
      </c>
      <c r="C47" s="151" t="s">
        <v>163</v>
      </c>
      <c r="D47" s="55" t="s">
        <v>198</v>
      </c>
    </row>
    <row r="48" spans="1:8" ht="21.9" customHeight="1" x14ac:dyDescent="0.35">
      <c r="A48" s="148" t="s">
        <v>199</v>
      </c>
      <c r="B48" s="151" t="s">
        <v>167</v>
      </c>
      <c r="C48" s="151" t="s">
        <v>168</v>
      </c>
      <c r="D48" s="55" t="s">
        <v>200</v>
      </c>
    </row>
    <row r="49" spans="1:6" ht="77.5" x14ac:dyDescent="0.35">
      <c r="A49" s="148" t="s">
        <v>90</v>
      </c>
      <c r="B49" s="151" t="s">
        <v>167</v>
      </c>
      <c r="C49" s="151" t="s">
        <v>168</v>
      </c>
      <c r="D49" s="55" t="s">
        <v>201</v>
      </c>
    </row>
    <row r="50" spans="1:6" ht="46.5" x14ac:dyDescent="0.35">
      <c r="A50" s="148" t="s">
        <v>202</v>
      </c>
      <c r="B50" s="151" t="s">
        <v>106</v>
      </c>
      <c r="C50" s="151" t="s">
        <v>163</v>
      </c>
      <c r="D50" s="55" t="s">
        <v>203</v>
      </c>
    </row>
    <row r="51" spans="1:6" ht="46.5" x14ac:dyDescent="0.35">
      <c r="A51" s="148" t="s">
        <v>92</v>
      </c>
      <c r="B51" s="151" t="s">
        <v>106</v>
      </c>
      <c r="C51" s="151" t="s">
        <v>163</v>
      </c>
      <c r="D51" s="55" t="s">
        <v>204</v>
      </c>
    </row>
    <row r="52" spans="1:6" ht="46.5" x14ac:dyDescent="0.35">
      <c r="A52" s="148" t="s">
        <v>205</v>
      </c>
      <c r="B52" s="151" t="s">
        <v>106</v>
      </c>
      <c r="C52" s="151" t="s">
        <v>167</v>
      </c>
      <c r="D52" s="55" t="s">
        <v>206</v>
      </c>
    </row>
    <row r="53" spans="1:6" x14ac:dyDescent="0.35">
      <c r="A53" s="148" t="s">
        <v>94</v>
      </c>
      <c r="B53" s="151" t="s">
        <v>106</v>
      </c>
      <c r="C53" s="151" t="s">
        <v>163</v>
      </c>
      <c r="D53" s="55" t="s">
        <v>207</v>
      </c>
    </row>
    <row r="54" spans="1:6" ht="20.25" customHeight="1" x14ac:dyDescent="0.35"/>
    <row r="55" spans="1:6" ht="30.9" customHeight="1" x14ac:dyDescent="0.35">
      <c r="A55" s="328" t="s">
        <v>208</v>
      </c>
      <c r="B55" s="328"/>
      <c r="C55" s="328"/>
      <c r="D55" s="328"/>
    </row>
    <row r="56" spans="1:6" ht="17.25" customHeight="1" x14ac:dyDescent="0.35">
      <c r="A56" s="152"/>
      <c r="B56" s="152"/>
      <c r="C56" s="152"/>
      <c r="D56" s="152"/>
    </row>
    <row r="57" spans="1:6" ht="32.25" customHeight="1" x14ac:dyDescent="0.35">
      <c r="A57" s="325" t="s">
        <v>209</v>
      </c>
      <c r="B57" s="325"/>
      <c r="C57" s="325"/>
      <c r="D57" s="325"/>
    </row>
    <row r="58" spans="1:6" ht="17.25" customHeight="1" x14ac:dyDescent="0.35">
      <c r="F58" s="74"/>
    </row>
    <row r="59" spans="1:6" ht="17.25" customHeight="1" x14ac:dyDescent="0.35">
      <c r="F59" s="74"/>
    </row>
    <row r="60" spans="1:6" ht="54.9" customHeight="1" thickBot="1" x14ac:dyDescent="0.4">
      <c r="A60" s="159" t="s">
        <v>210</v>
      </c>
      <c r="B60" s="160"/>
      <c r="C60" s="160"/>
      <c r="D60" s="161"/>
    </row>
    <row r="61" spans="1:6" ht="33.9" customHeight="1" x14ac:dyDescent="0.35">
      <c r="A61" s="72" t="s">
        <v>211</v>
      </c>
      <c r="B61" s="334" t="s">
        <v>212</v>
      </c>
      <c r="C61" s="335"/>
    </row>
    <row r="62" spans="1:6" ht="39.9" customHeight="1" x14ac:dyDescent="0.35">
      <c r="A62" s="154" t="s">
        <v>213</v>
      </c>
      <c r="B62" s="329" t="s">
        <v>214</v>
      </c>
      <c r="C62" s="330"/>
    </row>
    <row r="63" spans="1:6" ht="35.25" customHeight="1" x14ac:dyDescent="0.35">
      <c r="A63" s="154" t="s">
        <v>215</v>
      </c>
      <c r="B63" s="329" t="s">
        <v>216</v>
      </c>
      <c r="C63" s="330"/>
    </row>
    <row r="64" spans="1:6" ht="20.25" customHeight="1" x14ac:dyDescent="0.35">
      <c r="A64" s="154" t="s">
        <v>217</v>
      </c>
      <c r="B64" s="329" t="s">
        <v>218</v>
      </c>
      <c r="C64" s="330"/>
    </row>
    <row r="65" spans="1:4" ht="27.75" customHeight="1" x14ac:dyDescent="0.35">
      <c r="A65" s="154" t="s">
        <v>219</v>
      </c>
      <c r="B65" s="329" t="s">
        <v>220</v>
      </c>
      <c r="C65" s="330"/>
    </row>
    <row r="66" spans="1:4" ht="32.25" customHeight="1" thickBot="1" x14ac:dyDescent="0.4">
      <c r="A66" s="155" t="s">
        <v>221</v>
      </c>
      <c r="B66" s="332" t="s">
        <v>222</v>
      </c>
      <c r="C66" s="333"/>
    </row>
    <row r="67" spans="1:4" ht="15.75" customHeight="1" x14ac:dyDescent="0.35">
      <c r="A67" s="6"/>
      <c r="B67" s="6"/>
      <c r="C67" s="6"/>
    </row>
    <row r="68" spans="1:4" ht="15.75" customHeight="1" x14ac:dyDescent="0.35"/>
    <row r="69" spans="1:4" ht="45.9" customHeight="1" x14ac:dyDescent="0.35">
      <c r="A69" s="336" t="s">
        <v>223</v>
      </c>
      <c r="B69" s="336"/>
      <c r="C69" s="336"/>
      <c r="D69" s="161"/>
    </row>
    <row r="70" spans="1:4" ht="86.25" customHeight="1" x14ac:dyDescent="0.35">
      <c r="A70" s="145" t="s">
        <v>224</v>
      </c>
      <c r="B70" s="337" t="s">
        <v>212</v>
      </c>
      <c r="C70" s="338"/>
    </row>
    <row r="71" spans="1:4" ht="76.5" customHeight="1" x14ac:dyDescent="0.35">
      <c r="A71" s="156" t="s">
        <v>100</v>
      </c>
      <c r="B71" s="329" t="s">
        <v>225</v>
      </c>
      <c r="C71" s="330"/>
    </row>
    <row r="72" spans="1:4" ht="66" customHeight="1" x14ac:dyDescent="0.35">
      <c r="A72" s="156" t="s">
        <v>107</v>
      </c>
      <c r="B72" s="329" t="s">
        <v>226</v>
      </c>
      <c r="C72" s="330"/>
    </row>
    <row r="73" spans="1:4" ht="70.5" customHeight="1" x14ac:dyDescent="0.35">
      <c r="A73" s="156" t="s">
        <v>112</v>
      </c>
      <c r="B73" s="329" t="s">
        <v>227</v>
      </c>
      <c r="C73" s="330"/>
    </row>
    <row r="74" spans="1:4" ht="78" customHeight="1" x14ac:dyDescent="0.35">
      <c r="A74" s="156" t="s">
        <v>117</v>
      </c>
      <c r="B74" s="329" t="s">
        <v>228</v>
      </c>
      <c r="C74" s="330"/>
    </row>
    <row r="75" spans="1:4" ht="78" customHeight="1" x14ac:dyDescent="0.35">
      <c r="A75" s="157" t="s">
        <v>121</v>
      </c>
      <c r="B75" s="326" t="s">
        <v>229</v>
      </c>
      <c r="C75" s="327"/>
    </row>
    <row r="76" spans="1:4" ht="50.25" customHeight="1" thickBot="1" x14ac:dyDescent="0.4">
      <c r="A76" s="158" t="s">
        <v>230</v>
      </c>
      <c r="B76" s="332" t="s">
        <v>231</v>
      </c>
      <c r="C76" s="333"/>
    </row>
    <row r="77" spans="1:4" ht="15.75" customHeight="1" x14ac:dyDescent="0.35">
      <c r="C77" s="74"/>
    </row>
    <row r="78" spans="1:4" ht="15.75" customHeight="1" x14ac:dyDescent="0.35"/>
    <row r="79" spans="1:4" ht="15.75" customHeight="1" x14ac:dyDescent="0.35"/>
    <row r="80" spans="1:4" ht="15.75" customHeight="1" x14ac:dyDescent="0.35"/>
    <row r="81" s="73" customFormat="1" ht="15.75" customHeight="1" x14ac:dyDescent="0.35"/>
    <row r="82" s="73" customFormat="1" ht="15.75" customHeight="1" x14ac:dyDescent="0.35"/>
    <row r="83" s="73" customFormat="1" ht="15.75" customHeight="1" x14ac:dyDescent="0.35"/>
    <row r="84" s="73" customFormat="1" ht="15.75" customHeight="1" x14ac:dyDescent="0.35"/>
    <row r="85" s="73" customFormat="1" ht="15.75" customHeight="1" x14ac:dyDescent="0.35"/>
    <row r="86" s="73" customFormat="1" ht="15.75" customHeight="1" x14ac:dyDescent="0.35"/>
    <row r="87" s="73" customFormat="1" ht="15.75" customHeight="1" x14ac:dyDescent="0.35"/>
    <row r="88" s="73" customFormat="1" ht="15.75" customHeight="1" x14ac:dyDescent="0.35"/>
    <row r="89" s="73" customFormat="1" ht="15.75" customHeight="1" x14ac:dyDescent="0.35"/>
    <row r="90" s="73" customFormat="1" ht="15.75" customHeight="1" x14ac:dyDescent="0.35"/>
    <row r="91" s="73" customFormat="1" ht="15.75" customHeight="1" x14ac:dyDescent="0.35"/>
    <row r="92" s="73" customFormat="1" ht="15.75" customHeight="1" x14ac:dyDescent="0.35"/>
    <row r="93" s="73" customFormat="1" ht="15.75" customHeight="1" x14ac:dyDescent="0.35"/>
    <row r="94" s="73" customFormat="1" ht="15.75" customHeight="1" x14ac:dyDescent="0.35"/>
    <row r="95" s="73" customFormat="1" ht="15.75" customHeight="1" x14ac:dyDescent="0.35"/>
    <row r="96" s="73" customFormat="1" ht="15.75" customHeight="1" x14ac:dyDescent="0.35"/>
    <row r="97" s="73" customFormat="1" ht="15.75" customHeight="1" x14ac:dyDescent="0.35"/>
    <row r="98" s="73" customFormat="1" ht="15.75" customHeight="1" x14ac:dyDescent="0.35"/>
    <row r="99" s="73" customFormat="1" ht="15.75" customHeight="1" x14ac:dyDescent="0.35"/>
    <row r="100" s="73" customFormat="1" ht="15.75" customHeight="1" x14ac:dyDescent="0.35"/>
    <row r="101" s="73" customFormat="1" ht="15.75" customHeight="1" x14ac:dyDescent="0.35"/>
    <row r="102" s="73" customFormat="1" ht="15.75" customHeight="1" x14ac:dyDescent="0.35"/>
    <row r="103" s="73" customFormat="1" ht="15.75" customHeight="1" x14ac:dyDescent="0.35"/>
    <row r="104" s="73" customFormat="1" ht="15.75" customHeight="1" x14ac:dyDescent="0.35"/>
    <row r="105" s="73" customFormat="1" ht="15.75" customHeight="1" x14ac:dyDescent="0.35"/>
    <row r="106" s="73" customFormat="1" ht="15.75" customHeight="1" x14ac:dyDescent="0.35"/>
    <row r="107" s="73" customFormat="1" ht="15.75" customHeight="1" x14ac:dyDescent="0.35"/>
    <row r="108" s="73" customFormat="1" ht="15.75" customHeight="1" x14ac:dyDescent="0.35"/>
    <row r="109" s="73" customFormat="1" ht="15.75" customHeight="1" x14ac:dyDescent="0.35"/>
    <row r="110" s="73" customFormat="1" ht="15.75" customHeight="1" x14ac:dyDescent="0.35"/>
    <row r="111" s="73" customFormat="1" ht="15.75" customHeight="1" x14ac:dyDescent="0.35"/>
    <row r="112" s="73" customFormat="1" ht="15.75" customHeight="1" x14ac:dyDescent="0.35"/>
    <row r="113" s="73" customFormat="1" ht="15.75" customHeight="1" x14ac:dyDescent="0.35"/>
    <row r="114" s="73" customFormat="1" ht="15.75" customHeight="1" x14ac:dyDescent="0.35"/>
    <row r="115" s="73" customFormat="1" ht="15.75" customHeight="1" x14ac:dyDescent="0.35"/>
    <row r="116" s="73" customFormat="1" ht="15.75" customHeight="1" x14ac:dyDescent="0.35"/>
    <row r="117" s="73" customFormat="1" ht="15.75" customHeight="1" x14ac:dyDescent="0.35"/>
    <row r="118" s="73" customFormat="1" ht="15.75" customHeight="1" x14ac:dyDescent="0.35"/>
    <row r="119" s="73" customFormat="1" ht="15.75" customHeight="1" x14ac:dyDescent="0.35"/>
    <row r="120" s="73" customFormat="1" ht="15.75" customHeight="1" x14ac:dyDescent="0.35"/>
    <row r="121" s="73" customFormat="1" ht="15.75" customHeight="1" x14ac:dyDescent="0.35"/>
    <row r="122" s="73" customFormat="1" ht="15.75" customHeight="1" x14ac:dyDescent="0.35"/>
    <row r="123" s="73" customFormat="1" ht="15.75" customHeight="1" x14ac:dyDescent="0.35"/>
    <row r="124" s="73" customFormat="1" ht="15.75" customHeight="1" x14ac:dyDescent="0.35"/>
    <row r="125" s="73" customFormat="1" ht="15.75" customHeight="1" x14ac:dyDescent="0.35"/>
    <row r="126" s="73" customFormat="1" ht="15.75" customHeight="1" x14ac:dyDescent="0.35"/>
    <row r="127" s="73" customFormat="1" ht="15.75" customHeight="1" x14ac:dyDescent="0.35"/>
    <row r="128" s="73" customFormat="1" ht="15.75" customHeight="1" x14ac:dyDescent="0.35"/>
    <row r="129" s="73" customFormat="1" ht="15.75" customHeight="1" x14ac:dyDescent="0.35"/>
    <row r="130" s="73" customFormat="1" ht="15.75" customHeight="1" x14ac:dyDescent="0.35"/>
    <row r="131" s="73" customFormat="1" ht="15.75" customHeight="1" x14ac:dyDescent="0.35"/>
    <row r="132" s="73" customFormat="1" ht="15.75" customHeight="1" x14ac:dyDescent="0.35"/>
    <row r="133" s="73" customFormat="1" ht="15.75" customHeight="1" x14ac:dyDescent="0.35"/>
    <row r="134" s="73" customFormat="1" ht="15.75" customHeight="1" x14ac:dyDescent="0.35"/>
    <row r="135" s="73" customFormat="1" ht="15.75" customHeight="1" x14ac:dyDescent="0.35"/>
    <row r="136" s="73" customFormat="1" ht="15.75" customHeight="1" x14ac:dyDescent="0.35"/>
    <row r="137" s="73" customFormat="1" ht="15.75" customHeight="1" x14ac:dyDescent="0.35"/>
    <row r="138" s="73" customFormat="1" ht="15.75" customHeight="1" x14ac:dyDescent="0.35"/>
    <row r="139" s="73" customFormat="1" ht="15.75" customHeight="1" x14ac:dyDescent="0.35"/>
    <row r="140" s="73" customFormat="1" ht="15.75" customHeight="1" x14ac:dyDescent="0.35"/>
    <row r="141" s="73" customFormat="1" ht="15.75" customHeight="1" x14ac:dyDescent="0.35"/>
    <row r="142" s="73" customFormat="1" ht="15.75" customHeight="1" x14ac:dyDescent="0.35"/>
    <row r="143" s="73" customFormat="1" ht="15.75" customHeight="1" x14ac:dyDescent="0.35"/>
    <row r="144" s="73" customFormat="1" ht="15.75" customHeight="1" x14ac:dyDescent="0.35"/>
    <row r="145" s="73" customFormat="1" ht="15.75" customHeight="1" x14ac:dyDescent="0.35"/>
    <row r="146" s="73" customFormat="1" ht="15.75" customHeight="1" x14ac:dyDescent="0.35"/>
    <row r="147" s="73" customFormat="1" ht="15.75" customHeight="1" x14ac:dyDescent="0.35"/>
    <row r="148" s="73" customFormat="1" ht="15.75" customHeight="1" x14ac:dyDescent="0.35"/>
    <row r="149" s="73" customFormat="1" ht="15.75" customHeight="1" x14ac:dyDescent="0.35"/>
    <row r="150" s="73" customFormat="1" ht="15.75" customHeight="1" x14ac:dyDescent="0.35"/>
    <row r="151" s="73" customFormat="1" ht="15.75" customHeight="1" x14ac:dyDescent="0.35"/>
    <row r="152" s="73" customFormat="1" ht="15.75" customHeight="1" x14ac:dyDescent="0.35"/>
    <row r="153" s="73" customFormat="1" ht="15.75" customHeight="1" x14ac:dyDescent="0.35"/>
    <row r="154" s="73" customFormat="1" ht="15.75" customHeight="1" x14ac:dyDescent="0.35"/>
    <row r="155" s="73" customFormat="1" ht="15.75" customHeight="1" x14ac:dyDescent="0.35"/>
    <row r="156" s="73" customFormat="1" ht="15.75" customHeight="1" x14ac:dyDescent="0.35"/>
    <row r="157" s="73" customFormat="1" ht="15.75" customHeight="1" x14ac:dyDescent="0.35"/>
    <row r="158" s="73" customFormat="1" ht="15.75" customHeight="1" x14ac:dyDescent="0.35"/>
    <row r="159" s="73" customFormat="1" ht="15.75" customHeight="1" x14ac:dyDescent="0.35"/>
    <row r="160" s="73" customFormat="1" ht="15.75" customHeight="1" x14ac:dyDescent="0.35"/>
    <row r="161" s="73" customFormat="1" ht="15.75" customHeight="1" x14ac:dyDescent="0.35"/>
    <row r="162" s="73" customFormat="1" ht="15.75" customHeight="1" x14ac:dyDescent="0.35"/>
    <row r="163" s="73" customFormat="1" ht="15.75" customHeight="1" x14ac:dyDescent="0.35"/>
    <row r="164" s="73" customFormat="1" ht="15.75" customHeight="1" x14ac:dyDescent="0.35"/>
    <row r="165" s="73" customFormat="1" ht="15.75" customHeight="1" x14ac:dyDescent="0.35"/>
    <row r="166" s="73" customFormat="1" ht="15.75" customHeight="1" x14ac:dyDescent="0.35"/>
    <row r="167" s="73" customFormat="1" ht="15.75" customHeight="1" x14ac:dyDescent="0.35"/>
    <row r="168" s="73" customFormat="1" ht="15.75" customHeight="1" x14ac:dyDescent="0.35"/>
    <row r="169" s="73" customFormat="1" ht="15.75" customHeight="1" x14ac:dyDescent="0.35"/>
    <row r="170" s="73" customFormat="1" ht="15.75" customHeight="1" x14ac:dyDescent="0.35"/>
    <row r="171" s="73" customFormat="1" ht="15.75" customHeight="1" x14ac:dyDescent="0.35"/>
    <row r="172" s="73" customFormat="1" ht="15.75" customHeight="1" x14ac:dyDescent="0.35"/>
    <row r="173" s="73" customFormat="1" ht="15.75" customHeight="1" x14ac:dyDescent="0.35"/>
    <row r="174" s="73" customFormat="1" ht="15.75" customHeight="1" x14ac:dyDescent="0.35"/>
    <row r="175" s="73" customFormat="1" ht="15.75" customHeight="1" x14ac:dyDescent="0.35"/>
    <row r="176" s="73" customFormat="1" ht="15.75" customHeight="1" x14ac:dyDescent="0.35"/>
    <row r="177" s="73" customFormat="1" ht="15.75" customHeight="1" x14ac:dyDescent="0.35"/>
    <row r="178" s="73" customFormat="1" ht="15.75" customHeight="1" x14ac:dyDescent="0.35"/>
    <row r="179" s="73" customFormat="1" ht="15.75" customHeight="1" x14ac:dyDescent="0.35"/>
    <row r="180" s="73" customFormat="1" ht="15.75" customHeight="1" x14ac:dyDescent="0.35"/>
    <row r="181" s="73" customFormat="1" ht="15.75" customHeight="1" x14ac:dyDescent="0.35"/>
    <row r="182" s="73" customFormat="1" ht="15.75" customHeight="1" x14ac:dyDescent="0.35"/>
    <row r="183" s="73" customFormat="1" ht="15.75" customHeight="1" x14ac:dyDescent="0.35"/>
    <row r="184" s="73" customFormat="1" ht="15.75" customHeight="1" x14ac:dyDescent="0.35"/>
    <row r="185" s="73" customFormat="1" ht="15.75" customHeight="1" x14ac:dyDescent="0.35"/>
    <row r="186" s="73" customFormat="1" ht="15.75" customHeight="1" x14ac:dyDescent="0.35"/>
    <row r="187" s="73" customFormat="1" ht="15.75" customHeight="1" x14ac:dyDescent="0.35"/>
    <row r="188" s="73" customFormat="1" ht="15.75" customHeight="1" x14ac:dyDescent="0.35"/>
    <row r="189" s="73" customFormat="1" ht="15.75" customHeight="1" x14ac:dyDescent="0.35"/>
    <row r="190" s="73" customFormat="1" ht="15.75" customHeight="1" x14ac:dyDescent="0.35"/>
    <row r="191" s="73" customFormat="1" ht="15.75" customHeight="1" x14ac:dyDescent="0.35"/>
    <row r="192" s="73" customFormat="1" ht="15.75" customHeight="1" x14ac:dyDescent="0.35"/>
    <row r="193" s="73" customFormat="1" ht="15.75" customHeight="1" x14ac:dyDescent="0.35"/>
    <row r="194" s="73" customFormat="1" ht="15.75" customHeight="1" x14ac:dyDescent="0.35"/>
    <row r="195" s="73" customFormat="1" ht="15.75" customHeight="1" x14ac:dyDescent="0.35"/>
    <row r="196" s="73" customFormat="1" ht="15.75" customHeight="1" x14ac:dyDescent="0.35"/>
    <row r="197" s="73" customFormat="1" ht="15.75" customHeight="1" x14ac:dyDescent="0.35"/>
    <row r="198" s="73" customFormat="1" ht="15.75" customHeight="1" x14ac:dyDescent="0.35"/>
    <row r="199" s="73" customFormat="1" ht="15.75" customHeight="1" x14ac:dyDescent="0.35"/>
    <row r="200" s="73" customFormat="1" ht="15.75" customHeight="1" x14ac:dyDescent="0.35"/>
    <row r="201" s="73" customFormat="1" ht="15.75" customHeight="1" x14ac:dyDescent="0.35"/>
    <row r="202" s="73" customFormat="1" ht="15.75" customHeight="1" x14ac:dyDescent="0.35"/>
    <row r="203" s="73" customFormat="1" ht="15.75" customHeight="1" x14ac:dyDescent="0.35"/>
    <row r="204" s="73" customFormat="1" ht="15.75" customHeight="1" x14ac:dyDescent="0.35"/>
    <row r="205" s="73" customFormat="1" ht="15.75" customHeight="1" x14ac:dyDescent="0.35"/>
    <row r="206" s="73" customFormat="1" ht="15.75" customHeight="1" x14ac:dyDescent="0.35"/>
    <row r="207" s="73" customFormat="1" ht="15.75" customHeight="1" x14ac:dyDescent="0.35"/>
    <row r="208" s="73" customFormat="1" ht="15.75" customHeight="1" x14ac:dyDescent="0.35"/>
    <row r="209" s="73" customFormat="1" ht="15.75" customHeight="1" x14ac:dyDescent="0.35"/>
    <row r="210" s="73" customFormat="1" ht="15.75" customHeight="1" x14ac:dyDescent="0.35"/>
    <row r="211" s="73" customFormat="1" ht="15.75" customHeight="1" x14ac:dyDescent="0.35"/>
    <row r="212" s="73" customFormat="1" ht="15.75" customHeight="1" x14ac:dyDescent="0.35"/>
    <row r="213" s="73" customFormat="1" ht="15.75" customHeight="1" x14ac:dyDescent="0.35"/>
    <row r="214" s="73" customFormat="1" ht="15.75" customHeight="1" x14ac:dyDescent="0.35"/>
    <row r="215" s="73" customFormat="1" ht="15.75" customHeight="1" x14ac:dyDescent="0.35"/>
    <row r="216" s="73" customFormat="1" ht="15.75" customHeight="1" x14ac:dyDescent="0.35"/>
    <row r="217" s="73" customFormat="1" ht="15.75" customHeight="1" x14ac:dyDescent="0.35"/>
    <row r="218" s="73" customFormat="1" ht="15.75" customHeight="1" x14ac:dyDescent="0.35"/>
    <row r="219" s="73" customFormat="1" ht="15.75" customHeight="1" x14ac:dyDescent="0.35"/>
    <row r="220" s="73" customFormat="1" ht="15.75" customHeight="1" x14ac:dyDescent="0.35"/>
    <row r="221" s="73" customFormat="1" ht="15.75" customHeight="1" x14ac:dyDescent="0.35"/>
    <row r="222" s="73" customFormat="1" ht="15.75" customHeight="1" x14ac:dyDescent="0.35"/>
    <row r="223" s="73" customFormat="1" ht="15.75" customHeight="1" x14ac:dyDescent="0.35"/>
    <row r="224" s="73" customFormat="1" ht="15.75" customHeight="1" x14ac:dyDescent="0.35"/>
    <row r="225" s="73" customFormat="1" ht="15.75" customHeight="1" x14ac:dyDescent="0.35"/>
    <row r="226" s="73" customFormat="1" ht="15.75" customHeight="1" x14ac:dyDescent="0.35"/>
    <row r="227" s="73" customFormat="1" ht="15.75" customHeight="1" x14ac:dyDescent="0.35"/>
    <row r="228" s="73" customFormat="1" ht="15.75" customHeight="1" x14ac:dyDescent="0.35"/>
    <row r="229" s="73" customFormat="1" ht="15.75" customHeight="1" x14ac:dyDescent="0.35"/>
    <row r="230" s="73" customFormat="1" ht="15.75" customHeight="1" x14ac:dyDescent="0.35"/>
    <row r="231" s="73" customFormat="1" ht="15.75" customHeight="1" x14ac:dyDescent="0.35"/>
    <row r="232" s="73" customFormat="1" ht="15.75" customHeight="1" x14ac:dyDescent="0.35"/>
    <row r="233" s="73" customFormat="1" ht="15.75" customHeight="1" x14ac:dyDescent="0.35"/>
    <row r="234" s="73" customFormat="1" ht="15.75" customHeight="1" x14ac:dyDescent="0.35"/>
    <row r="235" s="73" customFormat="1" ht="15.75" customHeight="1" x14ac:dyDescent="0.35"/>
    <row r="236" s="73" customFormat="1" ht="15.75" customHeight="1" x14ac:dyDescent="0.35"/>
    <row r="237" s="73" customFormat="1" ht="15.75" customHeight="1" x14ac:dyDescent="0.35"/>
    <row r="238" s="73" customFormat="1" ht="15.75" customHeight="1" x14ac:dyDescent="0.35"/>
    <row r="239" s="73" customFormat="1" ht="15.75" customHeight="1" x14ac:dyDescent="0.35"/>
    <row r="240" s="73" customFormat="1" ht="15.75" customHeight="1" x14ac:dyDescent="0.35"/>
    <row r="241" s="73" customFormat="1" ht="15.75" customHeight="1" x14ac:dyDescent="0.35"/>
    <row r="242" s="73" customFormat="1" ht="15.75" customHeight="1" x14ac:dyDescent="0.35"/>
    <row r="243" s="73" customFormat="1" ht="15.75" customHeight="1" x14ac:dyDescent="0.35"/>
    <row r="244" s="73" customFormat="1" ht="15.75" customHeight="1" x14ac:dyDescent="0.35"/>
    <row r="245" s="73" customFormat="1" ht="15.75" customHeight="1" x14ac:dyDescent="0.35"/>
    <row r="246" s="73" customFormat="1" ht="15.75" customHeight="1" x14ac:dyDescent="0.35"/>
    <row r="247" s="73" customFormat="1" ht="15.75" customHeight="1" x14ac:dyDescent="0.35"/>
    <row r="248" s="73" customFormat="1" ht="15.75" customHeight="1" x14ac:dyDescent="0.35"/>
    <row r="249" s="73" customFormat="1" ht="15.75" customHeight="1" x14ac:dyDescent="0.35"/>
    <row r="250" s="73" customFormat="1" ht="15.75" customHeight="1" x14ac:dyDescent="0.35"/>
    <row r="251" s="73" customFormat="1" ht="15.75" customHeight="1" x14ac:dyDescent="0.35"/>
    <row r="252" s="73" customFormat="1" ht="15.75" customHeight="1" x14ac:dyDescent="0.35"/>
    <row r="253" s="73" customFormat="1" ht="15.75" customHeight="1" x14ac:dyDescent="0.35"/>
    <row r="254" s="73" customFormat="1" ht="15.75" customHeight="1" x14ac:dyDescent="0.35"/>
    <row r="255" s="73" customFormat="1" ht="15.75" customHeight="1" x14ac:dyDescent="0.35"/>
    <row r="256" s="73" customFormat="1" ht="15.75" customHeight="1" x14ac:dyDescent="0.35"/>
    <row r="257" s="73" customFormat="1" ht="15.75" customHeight="1" x14ac:dyDescent="0.35"/>
    <row r="258" s="73" customFormat="1" ht="15.75" customHeight="1" x14ac:dyDescent="0.35"/>
    <row r="259" s="73" customFormat="1" ht="15.75" customHeight="1" x14ac:dyDescent="0.35"/>
    <row r="260" s="73" customFormat="1" ht="15.75" customHeight="1" x14ac:dyDescent="0.35"/>
    <row r="261" s="73" customFormat="1" ht="15.75" customHeight="1" x14ac:dyDescent="0.35"/>
    <row r="262" s="73" customFormat="1" ht="15.75" customHeight="1" x14ac:dyDescent="0.35"/>
    <row r="263" s="73" customFormat="1" ht="15.75" customHeight="1" x14ac:dyDescent="0.35"/>
    <row r="264" s="73" customFormat="1" ht="15.75" customHeight="1" x14ac:dyDescent="0.35"/>
    <row r="265" s="73" customFormat="1" ht="15.75" customHeight="1" x14ac:dyDescent="0.35"/>
    <row r="266" s="73" customFormat="1" ht="15.75" customHeight="1" x14ac:dyDescent="0.35"/>
    <row r="267" s="73" customFormat="1" ht="15.75" customHeight="1" x14ac:dyDescent="0.35"/>
    <row r="268" s="73" customFormat="1" ht="15.75" customHeight="1" x14ac:dyDescent="0.35"/>
    <row r="269" s="73" customFormat="1" ht="15.75" customHeight="1" x14ac:dyDescent="0.35"/>
    <row r="270" s="73" customFormat="1" ht="15.75" customHeight="1" x14ac:dyDescent="0.35"/>
    <row r="271" s="73" customFormat="1" ht="15.75" customHeight="1" x14ac:dyDescent="0.35"/>
    <row r="272" s="73" customFormat="1" ht="15.75" customHeight="1" x14ac:dyDescent="0.35"/>
    <row r="273" s="73" customFormat="1" ht="15.75" customHeight="1" x14ac:dyDescent="0.35"/>
    <row r="274" s="73" customFormat="1" ht="15.75" customHeight="1" x14ac:dyDescent="0.35"/>
    <row r="275" s="73" customFormat="1" ht="15.75" customHeight="1" x14ac:dyDescent="0.35"/>
    <row r="276" s="73" customFormat="1" ht="15.75" customHeight="1" x14ac:dyDescent="0.35"/>
    <row r="277" s="73" customFormat="1" ht="15.75" customHeight="1" x14ac:dyDescent="0.35"/>
    <row r="278" s="73" customFormat="1" ht="15.75" customHeight="1" x14ac:dyDescent="0.35"/>
    <row r="279" s="73" customFormat="1" ht="15.75" customHeight="1" x14ac:dyDescent="0.35"/>
    <row r="280" s="73" customFormat="1" ht="15.75" customHeight="1" x14ac:dyDescent="0.35"/>
    <row r="281" s="73" customFormat="1" ht="15.75" customHeight="1" x14ac:dyDescent="0.35"/>
    <row r="282" s="73" customFormat="1" ht="15.75" customHeight="1" x14ac:dyDescent="0.35"/>
    <row r="283" s="73" customFormat="1" ht="15.75" customHeight="1" x14ac:dyDescent="0.35"/>
    <row r="284" s="73" customFormat="1" ht="15.75" customHeight="1" x14ac:dyDescent="0.35"/>
    <row r="285" s="73" customFormat="1" ht="15.75" customHeight="1" x14ac:dyDescent="0.35"/>
    <row r="286" s="73" customFormat="1" ht="15.75" customHeight="1" x14ac:dyDescent="0.35"/>
    <row r="287" s="73" customFormat="1" ht="15.75" customHeight="1" x14ac:dyDescent="0.35"/>
    <row r="288" s="73" customFormat="1" ht="15.75" customHeight="1" x14ac:dyDescent="0.35"/>
    <row r="289" s="73" customFormat="1" ht="15.75" customHeight="1" x14ac:dyDescent="0.35"/>
    <row r="290" s="73" customFormat="1" ht="15.75" customHeight="1" x14ac:dyDescent="0.35"/>
    <row r="291" s="73" customFormat="1" ht="15.75" customHeight="1" x14ac:dyDescent="0.35"/>
    <row r="292" s="73" customFormat="1" ht="15.75" customHeight="1" x14ac:dyDescent="0.35"/>
    <row r="293" s="73" customFormat="1" ht="15.75" customHeight="1" x14ac:dyDescent="0.35"/>
    <row r="294" s="73" customFormat="1" ht="15.75" customHeight="1" x14ac:dyDescent="0.35"/>
    <row r="295" s="73" customFormat="1" ht="15.75" customHeight="1" x14ac:dyDescent="0.35"/>
    <row r="296" s="73" customFormat="1" ht="15.75" customHeight="1" x14ac:dyDescent="0.35"/>
    <row r="297" s="73" customFormat="1" ht="15.75" customHeight="1" x14ac:dyDescent="0.35"/>
    <row r="298" s="73" customFormat="1" ht="15.75" customHeight="1" x14ac:dyDescent="0.35"/>
    <row r="299" s="73" customFormat="1" ht="15.75" customHeight="1" x14ac:dyDescent="0.35"/>
    <row r="300" s="73" customFormat="1" ht="15.75" customHeight="1" x14ac:dyDescent="0.35"/>
    <row r="301" s="73" customFormat="1" ht="15.75" customHeight="1" x14ac:dyDescent="0.35"/>
    <row r="302" s="73" customFormat="1" ht="15.75" customHeight="1" x14ac:dyDescent="0.35"/>
    <row r="303" s="73" customFormat="1" ht="15.75" customHeight="1" x14ac:dyDescent="0.35"/>
    <row r="304" s="73" customFormat="1" ht="15.75" customHeight="1" x14ac:dyDescent="0.35"/>
    <row r="305" s="73" customFormat="1" ht="15.75" customHeight="1" x14ac:dyDescent="0.35"/>
    <row r="306" s="73" customFormat="1" ht="15.75" customHeight="1" x14ac:dyDescent="0.35"/>
    <row r="307" s="73" customFormat="1" ht="15.75" customHeight="1" x14ac:dyDescent="0.35"/>
    <row r="308" s="73" customFormat="1" ht="15.75" customHeight="1" x14ac:dyDescent="0.35"/>
    <row r="309" s="73" customFormat="1" ht="15.75" customHeight="1" x14ac:dyDescent="0.35"/>
    <row r="310" s="73" customFormat="1" ht="15.75" customHeight="1" x14ac:dyDescent="0.35"/>
    <row r="311" s="73" customFormat="1" ht="15.75" customHeight="1" x14ac:dyDescent="0.35"/>
    <row r="312" s="73" customFormat="1" ht="15.75" customHeight="1" x14ac:dyDescent="0.35"/>
    <row r="313" s="73" customFormat="1" ht="15.75" customHeight="1" x14ac:dyDescent="0.35"/>
    <row r="314" s="73" customFormat="1" ht="15.75" customHeight="1" x14ac:dyDescent="0.35"/>
    <row r="315" s="73" customFormat="1" ht="15.75" customHeight="1" x14ac:dyDescent="0.35"/>
    <row r="316" s="73" customFormat="1" ht="15.75" customHeight="1" x14ac:dyDescent="0.35"/>
    <row r="317" s="73" customFormat="1" ht="15.75" customHeight="1" x14ac:dyDescent="0.35"/>
    <row r="318" s="73" customFormat="1" ht="15.75" customHeight="1" x14ac:dyDescent="0.35"/>
    <row r="319" s="73" customFormat="1" ht="15.75" customHeight="1" x14ac:dyDescent="0.35"/>
    <row r="320" s="73" customFormat="1" ht="15.75" customHeight="1" x14ac:dyDescent="0.35"/>
    <row r="321" s="73" customFormat="1" ht="15.75" customHeight="1" x14ac:dyDescent="0.35"/>
    <row r="322" s="73" customFormat="1" ht="15.75" customHeight="1" x14ac:dyDescent="0.35"/>
    <row r="323" s="73" customFormat="1" ht="15.75" customHeight="1" x14ac:dyDescent="0.35"/>
    <row r="324" s="73" customFormat="1" ht="15.75" customHeight="1" x14ac:dyDescent="0.35"/>
    <row r="325" s="73" customFormat="1" ht="15.75" customHeight="1" x14ac:dyDescent="0.35"/>
    <row r="326" s="73" customFormat="1" ht="15.75" customHeight="1" x14ac:dyDescent="0.35"/>
    <row r="327" s="73" customFormat="1" ht="15.75" customHeight="1" x14ac:dyDescent="0.35"/>
    <row r="328" s="73" customFormat="1" ht="15.75" customHeight="1" x14ac:dyDescent="0.35"/>
    <row r="329" s="73" customFormat="1" ht="15.75" customHeight="1" x14ac:dyDescent="0.35"/>
    <row r="330" s="73" customFormat="1" ht="15.75" customHeight="1" x14ac:dyDescent="0.35"/>
    <row r="331" s="73" customFormat="1" ht="15.75" customHeight="1" x14ac:dyDescent="0.35"/>
    <row r="332" s="73" customFormat="1" ht="15.75" customHeight="1" x14ac:dyDescent="0.35"/>
    <row r="333" s="73" customFormat="1" ht="15.75" customHeight="1" x14ac:dyDescent="0.35"/>
    <row r="334" s="73" customFormat="1" ht="15.75" customHeight="1" x14ac:dyDescent="0.35"/>
    <row r="335" s="73" customFormat="1" ht="15.75" customHeight="1" x14ac:dyDescent="0.35"/>
    <row r="336" s="73" customFormat="1" ht="15.75" customHeight="1" x14ac:dyDescent="0.35"/>
    <row r="337" s="73" customFormat="1" ht="15.75" customHeight="1" x14ac:dyDescent="0.35"/>
    <row r="338" s="73" customFormat="1" ht="15.75" customHeight="1" x14ac:dyDescent="0.35"/>
    <row r="339" s="73" customFormat="1" ht="15.75" customHeight="1" x14ac:dyDescent="0.35"/>
    <row r="340" s="73" customFormat="1" ht="15.75" customHeight="1" x14ac:dyDescent="0.35"/>
    <row r="341" s="73" customFormat="1" ht="15.75" customHeight="1" x14ac:dyDescent="0.35"/>
    <row r="342" s="73" customFormat="1" ht="15.75" customHeight="1" x14ac:dyDescent="0.35"/>
    <row r="343" s="73" customFormat="1" ht="15.75" customHeight="1" x14ac:dyDescent="0.35"/>
    <row r="344" s="73" customFormat="1" ht="15.75" customHeight="1" x14ac:dyDescent="0.35"/>
    <row r="345" s="73" customFormat="1" ht="15.75" customHeight="1" x14ac:dyDescent="0.35"/>
    <row r="346" s="73" customFormat="1" ht="15.75" customHeight="1" x14ac:dyDescent="0.35"/>
    <row r="347" s="73" customFormat="1" ht="15.75" customHeight="1" x14ac:dyDescent="0.35"/>
    <row r="348" s="73" customFormat="1" ht="15.75" customHeight="1" x14ac:dyDescent="0.35"/>
    <row r="349" s="73" customFormat="1" ht="15.75" customHeight="1" x14ac:dyDescent="0.35"/>
    <row r="350" s="73" customFormat="1" ht="15.75" customHeight="1" x14ac:dyDescent="0.35"/>
    <row r="351" s="73" customFormat="1" ht="15.75" customHeight="1" x14ac:dyDescent="0.35"/>
    <row r="352" s="73" customFormat="1" ht="15.75" customHeight="1" x14ac:dyDescent="0.35"/>
    <row r="353" s="73" customFormat="1" ht="15.75" customHeight="1" x14ac:dyDescent="0.35"/>
    <row r="354" s="73" customFormat="1" ht="15.75" customHeight="1" x14ac:dyDescent="0.35"/>
    <row r="355" s="73" customFormat="1" ht="15.75" customHeight="1" x14ac:dyDescent="0.35"/>
    <row r="356" s="73" customFormat="1" ht="15.75" customHeight="1" x14ac:dyDescent="0.35"/>
    <row r="357" s="73" customFormat="1" ht="15.75" customHeight="1" x14ac:dyDescent="0.35"/>
    <row r="358" s="73" customFormat="1" ht="15.75" customHeight="1" x14ac:dyDescent="0.35"/>
    <row r="359" s="73" customFormat="1" ht="15.75" customHeight="1" x14ac:dyDescent="0.35"/>
    <row r="360" s="73" customFormat="1" ht="15.75" customHeight="1" x14ac:dyDescent="0.35"/>
    <row r="361" s="73" customFormat="1" ht="15.75" customHeight="1" x14ac:dyDescent="0.35"/>
    <row r="362" s="73" customFormat="1" ht="15.75" customHeight="1" x14ac:dyDescent="0.35"/>
    <row r="363" s="73" customFormat="1" ht="15.75" customHeight="1" x14ac:dyDescent="0.35"/>
    <row r="364" s="73" customFormat="1" ht="15.75" customHeight="1" x14ac:dyDescent="0.35"/>
    <row r="365" s="73" customFormat="1" ht="15.75" customHeight="1" x14ac:dyDescent="0.35"/>
    <row r="366" s="73" customFormat="1" ht="15.75" customHeight="1" x14ac:dyDescent="0.35"/>
    <row r="367" s="73" customFormat="1" ht="15.75" customHeight="1" x14ac:dyDescent="0.35"/>
    <row r="368" s="73" customFormat="1" ht="15.75" customHeight="1" x14ac:dyDescent="0.35"/>
    <row r="369" s="73" customFormat="1" ht="15.75" customHeight="1" x14ac:dyDescent="0.35"/>
    <row r="370" s="73" customFormat="1" ht="15.75" customHeight="1" x14ac:dyDescent="0.35"/>
    <row r="371" s="73" customFormat="1" ht="15.75" customHeight="1" x14ac:dyDescent="0.35"/>
    <row r="372" s="73" customFormat="1" ht="15.75" customHeight="1" x14ac:dyDescent="0.35"/>
    <row r="373" s="73" customFormat="1" ht="15.75" customHeight="1" x14ac:dyDescent="0.35"/>
    <row r="374" s="73" customFormat="1" ht="15.75" customHeight="1" x14ac:dyDescent="0.35"/>
    <row r="375" s="73" customFormat="1" ht="15.75" customHeight="1" x14ac:dyDescent="0.35"/>
    <row r="376" s="73" customFormat="1" ht="15.75" customHeight="1" x14ac:dyDescent="0.35"/>
    <row r="377" s="73" customFormat="1" ht="15.75" customHeight="1" x14ac:dyDescent="0.35"/>
    <row r="378" s="73" customFormat="1" ht="15.75" customHeight="1" x14ac:dyDescent="0.35"/>
    <row r="379" s="73" customFormat="1" ht="15.75" customHeight="1" x14ac:dyDescent="0.35"/>
    <row r="380" s="73" customFormat="1" ht="15.75" customHeight="1" x14ac:dyDescent="0.35"/>
    <row r="381" s="73" customFormat="1" ht="15.75" customHeight="1" x14ac:dyDescent="0.35"/>
    <row r="382" s="73" customFormat="1" ht="15.75" customHeight="1" x14ac:dyDescent="0.35"/>
    <row r="383" s="73" customFormat="1" ht="15.75" customHeight="1" x14ac:dyDescent="0.35"/>
    <row r="384" s="73" customFormat="1" ht="15.75" customHeight="1" x14ac:dyDescent="0.35"/>
    <row r="385" s="73" customFormat="1" ht="15.75" customHeight="1" x14ac:dyDescent="0.35"/>
    <row r="386" s="73" customFormat="1" ht="15.75" customHeight="1" x14ac:dyDescent="0.35"/>
    <row r="387" s="73" customFormat="1" ht="15.75" customHeight="1" x14ac:dyDescent="0.35"/>
    <row r="388" s="73" customFormat="1" ht="15.75" customHeight="1" x14ac:dyDescent="0.35"/>
    <row r="389" s="73" customFormat="1" ht="15.75" customHeight="1" x14ac:dyDescent="0.35"/>
    <row r="390" s="73" customFormat="1" ht="15.75" customHeight="1" x14ac:dyDescent="0.35"/>
    <row r="391" s="73" customFormat="1" ht="15.75" customHeight="1" x14ac:dyDescent="0.35"/>
    <row r="392" s="73" customFormat="1" ht="15.75" customHeight="1" x14ac:dyDescent="0.35"/>
    <row r="393" s="73" customFormat="1" ht="15.75" customHeight="1" x14ac:dyDescent="0.35"/>
    <row r="394" s="73" customFormat="1" ht="15.75" customHeight="1" x14ac:dyDescent="0.35"/>
    <row r="395" s="73" customFormat="1" ht="15.75" customHeight="1" x14ac:dyDescent="0.35"/>
    <row r="396" s="73" customFormat="1" ht="15.75" customHeight="1" x14ac:dyDescent="0.35"/>
    <row r="397" s="73" customFormat="1" ht="15.75" customHeight="1" x14ac:dyDescent="0.35"/>
    <row r="398" s="73" customFormat="1" ht="15.75" customHeight="1" x14ac:dyDescent="0.35"/>
    <row r="399" s="73" customFormat="1" ht="15.75" customHeight="1" x14ac:dyDescent="0.35"/>
    <row r="400" s="73" customFormat="1" ht="15.75" customHeight="1" x14ac:dyDescent="0.35"/>
    <row r="401" s="73" customFormat="1" ht="15.75" customHeight="1" x14ac:dyDescent="0.35"/>
    <row r="402" s="73" customFormat="1" ht="15.75" customHeight="1" x14ac:dyDescent="0.35"/>
    <row r="403" s="73" customFormat="1" ht="15.75" customHeight="1" x14ac:dyDescent="0.35"/>
    <row r="404" s="73" customFormat="1" ht="15.75" customHeight="1" x14ac:dyDescent="0.35"/>
    <row r="405" s="73" customFormat="1" ht="15.75" customHeight="1" x14ac:dyDescent="0.35"/>
    <row r="406" s="73" customFormat="1" ht="15.75" customHeight="1" x14ac:dyDescent="0.35"/>
    <row r="407" s="73" customFormat="1" ht="15.75" customHeight="1" x14ac:dyDescent="0.35"/>
    <row r="408" s="73" customFormat="1" ht="15.75" customHeight="1" x14ac:dyDescent="0.35"/>
    <row r="409" s="73" customFormat="1" ht="15.75" customHeight="1" x14ac:dyDescent="0.35"/>
    <row r="410" s="73" customFormat="1" ht="15.75" customHeight="1" x14ac:dyDescent="0.35"/>
    <row r="411" s="73" customFormat="1" ht="15.75" customHeight="1" x14ac:dyDescent="0.35"/>
    <row r="412" s="73" customFormat="1" ht="15.75" customHeight="1" x14ac:dyDescent="0.35"/>
    <row r="413" s="73" customFormat="1" ht="15.75" customHeight="1" x14ac:dyDescent="0.35"/>
    <row r="414" s="73" customFormat="1" ht="15.75" customHeight="1" x14ac:dyDescent="0.35"/>
    <row r="415" s="73" customFormat="1" ht="15.75" customHeight="1" x14ac:dyDescent="0.35"/>
    <row r="416" s="73" customFormat="1" ht="15.75" customHeight="1" x14ac:dyDescent="0.35"/>
    <row r="417" s="73" customFormat="1" ht="15.75" customHeight="1" x14ac:dyDescent="0.35"/>
    <row r="418" s="73" customFormat="1" ht="15.75" customHeight="1" x14ac:dyDescent="0.35"/>
    <row r="419" s="73" customFormat="1" ht="15.75" customHeight="1" x14ac:dyDescent="0.35"/>
    <row r="420" s="73" customFormat="1" ht="15.75" customHeight="1" x14ac:dyDescent="0.35"/>
    <row r="421" s="73" customFormat="1" ht="15.75" customHeight="1" x14ac:dyDescent="0.35"/>
    <row r="422" s="73" customFormat="1" ht="15.75" customHeight="1" x14ac:dyDescent="0.35"/>
    <row r="423" s="73" customFormat="1" ht="15.75" customHeight="1" x14ac:dyDescent="0.35"/>
    <row r="424" s="73" customFormat="1" ht="15.75" customHeight="1" x14ac:dyDescent="0.35"/>
    <row r="425" s="73" customFormat="1" ht="15.75" customHeight="1" x14ac:dyDescent="0.35"/>
    <row r="426" s="73" customFormat="1" ht="15.75" customHeight="1" x14ac:dyDescent="0.35"/>
    <row r="427" s="73" customFormat="1" ht="15.75" customHeight="1" x14ac:dyDescent="0.35"/>
    <row r="428" s="73" customFormat="1" ht="15.75" customHeight="1" x14ac:dyDescent="0.35"/>
    <row r="429" s="73" customFormat="1" ht="15.75" customHeight="1" x14ac:dyDescent="0.35"/>
    <row r="430" s="73" customFormat="1" ht="15.75" customHeight="1" x14ac:dyDescent="0.35"/>
    <row r="431" s="73" customFormat="1" ht="15.75" customHeight="1" x14ac:dyDescent="0.35"/>
    <row r="432" s="73" customFormat="1" ht="15.75" customHeight="1" x14ac:dyDescent="0.35"/>
    <row r="433" s="73" customFormat="1" ht="15.75" customHeight="1" x14ac:dyDescent="0.35"/>
    <row r="434" s="73" customFormat="1" ht="15.75" customHeight="1" x14ac:dyDescent="0.35"/>
    <row r="435" s="73" customFormat="1" ht="15.75" customHeight="1" x14ac:dyDescent="0.35"/>
    <row r="436" s="73" customFormat="1" ht="15.75" customHeight="1" x14ac:dyDescent="0.35"/>
    <row r="437" s="73" customFormat="1" ht="15.75" customHeight="1" x14ac:dyDescent="0.35"/>
    <row r="438" s="73" customFormat="1" ht="15.75" customHeight="1" x14ac:dyDescent="0.35"/>
    <row r="439" s="73" customFormat="1" ht="15.75" customHeight="1" x14ac:dyDescent="0.35"/>
    <row r="440" s="73" customFormat="1" ht="15.75" customHeight="1" x14ac:dyDescent="0.35"/>
    <row r="441" s="73" customFormat="1" ht="15.75" customHeight="1" x14ac:dyDescent="0.35"/>
    <row r="442" s="73" customFormat="1" ht="15.75" customHeight="1" x14ac:dyDescent="0.35"/>
    <row r="443" s="73" customFormat="1" ht="15.75" customHeight="1" x14ac:dyDescent="0.35"/>
    <row r="444" s="73" customFormat="1" ht="15.75" customHeight="1" x14ac:dyDescent="0.35"/>
    <row r="445" s="73" customFormat="1" ht="15.75" customHeight="1" x14ac:dyDescent="0.35"/>
    <row r="446" s="73" customFormat="1" ht="15.75" customHeight="1" x14ac:dyDescent="0.35"/>
    <row r="447" s="73" customFormat="1" ht="15.75" customHeight="1" x14ac:dyDescent="0.35"/>
    <row r="448" s="73" customFormat="1" ht="15.75" customHeight="1" x14ac:dyDescent="0.35"/>
    <row r="449" s="73" customFormat="1" ht="15.75" customHeight="1" x14ac:dyDescent="0.35"/>
    <row r="450" s="73" customFormat="1" ht="15.75" customHeight="1" x14ac:dyDescent="0.35"/>
    <row r="451" s="73" customFormat="1" ht="15.75" customHeight="1" x14ac:dyDescent="0.35"/>
    <row r="452" s="73" customFormat="1" ht="15.75" customHeight="1" x14ac:dyDescent="0.35"/>
    <row r="453" s="73" customFormat="1" ht="15.75" customHeight="1" x14ac:dyDescent="0.35"/>
    <row r="454" s="73" customFormat="1" ht="15.75" customHeight="1" x14ac:dyDescent="0.35"/>
    <row r="455" s="73" customFormat="1" ht="15.75" customHeight="1" x14ac:dyDescent="0.35"/>
    <row r="456" s="73" customFormat="1" ht="15.75" customHeight="1" x14ac:dyDescent="0.35"/>
    <row r="457" s="73" customFormat="1" ht="15.75" customHeight="1" x14ac:dyDescent="0.35"/>
    <row r="458" s="73" customFormat="1" ht="15.75" customHeight="1" x14ac:dyDescent="0.35"/>
    <row r="459" s="73" customFormat="1" ht="15.75" customHeight="1" x14ac:dyDescent="0.35"/>
    <row r="460" s="73" customFormat="1" ht="15.75" customHeight="1" x14ac:dyDescent="0.35"/>
    <row r="461" s="73" customFormat="1" ht="15.75" customHeight="1" x14ac:dyDescent="0.35"/>
    <row r="462" s="73" customFormat="1" ht="15.75" customHeight="1" x14ac:dyDescent="0.35"/>
    <row r="463" s="73" customFormat="1" ht="15.75" customHeight="1" x14ac:dyDescent="0.35"/>
    <row r="464" s="73" customFormat="1" ht="15.75" customHeight="1" x14ac:dyDescent="0.35"/>
    <row r="465" s="73" customFormat="1" ht="15.75" customHeight="1" x14ac:dyDescent="0.35"/>
    <row r="466" s="73" customFormat="1" ht="15.75" customHeight="1" x14ac:dyDescent="0.35"/>
    <row r="467" s="73" customFormat="1" ht="15.75" customHeight="1" x14ac:dyDescent="0.35"/>
    <row r="468" s="73" customFormat="1" ht="15.75" customHeight="1" x14ac:dyDescent="0.35"/>
    <row r="469" s="73" customFormat="1" ht="15.75" customHeight="1" x14ac:dyDescent="0.35"/>
    <row r="470" s="73" customFormat="1" ht="15.75" customHeight="1" x14ac:dyDescent="0.35"/>
    <row r="471" s="73" customFormat="1" ht="15.75" customHeight="1" x14ac:dyDescent="0.35"/>
    <row r="472" s="73" customFormat="1" ht="15.75" customHeight="1" x14ac:dyDescent="0.35"/>
    <row r="473" s="73" customFormat="1" ht="15.75" customHeight="1" x14ac:dyDescent="0.35"/>
    <row r="474" s="73" customFormat="1" ht="15.75" customHeight="1" x14ac:dyDescent="0.35"/>
    <row r="475" s="73" customFormat="1" ht="15.75" customHeight="1" x14ac:dyDescent="0.35"/>
    <row r="476" s="73" customFormat="1" ht="15.75" customHeight="1" x14ac:dyDescent="0.35"/>
    <row r="477" s="73" customFormat="1" ht="15.75" customHeight="1" x14ac:dyDescent="0.35"/>
    <row r="478" s="73" customFormat="1" ht="15.75" customHeight="1" x14ac:dyDescent="0.35"/>
    <row r="479" s="73" customFormat="1" ht="15.75" customHeight="1" x14ac:dyDescent="0.35"/>
    <row r="480" s="73" customFormat="1" ht="15.75" customHeight="1" x14ac:dyDescent="0.35"/>
    <row r="481" s="73" customFormat="1" ht="15.75" customHeight="1" x14ac:dyDescent="0.35"/>
    <row r="482" s="73" customFormat="1" ht="15.75" customHeight="1" x14ac:dyDescent="0.35"/>
    <row r="483" s="73" customFormat="1" ht="15.75" customHeight="1" x14ac:dyDescent="0.35"/>
    <row r="484" s="73" customFormat="1" ht="15.75" customHeight="1" x14ac:dyDescent="0.35"/>
    <row r="485" s="73" customFormat="1" ht="15.75" customHeight="1" x14ac:dyDescent="0.35"/>
    <row r="486" s="73" customFormat="1" ht="15.75" customHeight="1" x14ac:dyDescent="0.35"/>
    <row r="487" s="73" customFormat="1" ht="15.75" customHeight="1" x14ac:dyDescent="0.35"/>
    <row r="488" s="73" customFormat="1" ht="15.75" customHeight="1" x14ac:dyDescent="0.35"/>
    <row r="489" s="73" customFormat="1" ht="15.75" customHeight="1" x14ac:dyDescent="0.35"/>
    <row r="490" s="73" customFormat="1" ht="15.75" customHeight="1" x14ac:dyDescent="0.35"/>
    <row r="491" s="73" customFormat="1" ht="15.75" customHeight="1" x14ac:dyDescent="0.35"/>
    <row r="492" s="73" customFormat="1" ht="15.75" customHeight="1" x14ac:dyDescent="0.35"/>
    <row r="493" s="73" customFormat="1" ht="15.75" customHeight="1" x14ac:dyDescent="0.35"/>
    <row r="494" s="73" customFormat="1" ht="15.75" customHeight="1" x14ac:dyDescent="0.35"/>
    <row r="495" s="73" customFormat="1" ht="15.75" customHeight="1" x14ac:dyDescent="0.35"/>
    <row r="496" s="73" customFormat="1" ht="15.75" customHeight="1" x14ac:dyDescent="0.35"/>
    <row r="497" s="73" customFormat="1" ht="15.75" customHeight="1" x14ac:dyDescent="0.35"/>
    <row r="498" s="73" customFormat="1" ht="15.75" customHeight="1" x14ac:dyDescent="0.35"/>
    <row r="499" s="73" customFormat="1" ht="15.75" customHeight="1" x14ac:dyDescent="0.35"/>
    <row r="500" s="73" customFormat="1" ht="15.75" customHeight="1" x14ac:dyDescent="0.35"/>
    <row r="501" s="73" customFormat="1" ht="15.75" customHeight="1" x14ac:dyDescent="0.35"/>
    <row r="502" s="73" customFormat="1" ht="15.75" customHeight="1" x14ac:dyDescent="0.35"/>
    <row r="503" s="73" customFormat="1" ht="15.75" customHeight="1" x14ac:dyDescent="0.35"/>
    <row r="504" s="73" customFormat="1" ht="15.75" customHeight="1" x14ac:dyDescent="0.35"/>
    <row r="505" s="73" customFormat="1" ht="15.75" customHeight="1" x14ac:dyDescent="0.35"/>
    <row r="506" s="73" customFormat="1" ht="15.75" customHeight="1" x14ac:dyDescent="0.35"/>
    <row r="507" s="73" customFormat="1" ht="15.75" customHeight="1" x14ac:dyDescent="0.35"/>
    <row r="508" s="73" customFormat="1" ht="15.75" customHeight="1" x14ac:dyDescent="0.35"/>
    <row r="509" s="73" customFormat="1" ht="15.75" customHeight="1" x14ac:dyDescent="0.35"/>
    <row r="510" s="73" customFormat="1" ht="15.75" customHeight="1" x14ac:dyDescent="0.35"/>
    <row r="511" s="73" customFormat="1" ht="15.75" customHeight="1" x14ac:dyDescent="0.35"/>
    <row r="512" s="73" customFormat="1" ht="15.75" customHeight="1" x14ac:dyDescent="0.35"/>
    <row r="513" s="73" customFormat="1" ht="15.75" customHeight="1" x14ac:dyDescent="0.35"/>
    <row r="514" s="73" customFormat="1" ht="15.75" customHeight="1" x14ac:dyDescent="0.35"/>
    <row r="515" s="73" customFormat="1" ht="15.75" customHeight="1" x14ac:dyDescent="0.35"/>
    <row r="516" s="73" customFormat="1" ht="15.75" customHeight="1" x14ac:dyDescent="0.35"/>
    <row r="517" s="73" customFormat="1" ht="15.75" customHeight="1" x14ac:dyDescent="0.35"/>
    <row r="518" s="73" customFormat="1" ht="15.75" customHeight="1" x14ac:dyDescent="0.35"/>
    <row r="519" s="73" customFormat="1" ht="15.75" customHeight="1" x14ac:dyDescent="0.35"/>
    <row r="520" s="73" customFormat="1" ht="15.75" customHeight="1" x14ac:dyDescent="0.35"/>
    <row r="521" s="73" customFormat="1" ht="15.75" customHeight="1" x14ac:dyDescent="0.35"/>
    <row r="522" s="73" customFormat="1" ht="15.75" customHeight="1" x14ac:dyDescent="0.35"/>
    <row r="523" s="73" customFormat="1" ht="15.75" customHeight="1" x14ac:dyDescent="0.35"/>
    <row r="524" s="73" customFormat="1" ht="15.75" customHeight="1" x14ac:dyDescent="0.35"/>
    <row r="525" s="73" customFormat="1" ht="15.75" customHeight="1" x14ac:dyDescent="0.35"/>
    <row r="526" s="73" customFormat="1" ht="15.75" customHeight="1" x14ac:dyDescent="0.35"/>
    <row r="527" s="73" customFormat="1" ht="15.75" customHeight="1" x14ac:dyDescent="0.35"/>
    <row r="528" s="73" customFormat="1" ht="15.75" customHeight="1" x14ac:dyDescent="0.35"/>
    <row r="529" s="73" customFormat="1" ht="15.75" customHeight="1" x14ac:dyDescent="0.35"/>
    <row r="530" s="73" customFormat="1" ht="15.75" customHeight="1" x14ac:dyDescent="0.35"/>
    <row r="531" s="73" customFormat="1" ht="15.75" customHeight="1" x14ac:dyDescent="0.35"/>
    <row r="532" s="73" customFormat="1" ht="15.75" customHeight="1" x14ac:dyDescent="0.35"/>
    <row r="533" s="73" customFormat="1" ht="15.75" customHeight="1" x14ac:dyDescent="0.35"/>
    <row r="534" s="73" customFormat="1" ht="15.75" customHeight="1" x14ac:dyDescent="0.35"/>
    <row r="535" s="73" customFormat="1" ht="15.75" customHeight="1" x14ac:dyDescent="0.35"/>
    <row r="536" s="73" customFormat="1" ht="15.75" customHeight="1" x14ac:dyDescent="0.35"/>
    <row r="537" s="73" customFormat="1" ht="15.75" customHeight="1" x14ac:dyDescent="0.35"/>
    <row r="538" s="73" customFormat="1" ht="15.75" customHeight="1" x14ac:dyDescent="0.35"/>
    <row r="539" s="73" customFormat="1" ht="15.75" customHeight="1" x14ac:dyDescent="0.35"/>
    <row r="540" s="73" customFormat="1" ht="15.75" customHeight="1" x14ac:dyDescent="0.35"/>
    <row r="541" s="73" customFormat="1" ht="15.75" customHeight="1" x14ac:dyDescent="0.35"/>
    <row r="542" s="73" customFormat="1" ht="15.75" customHeight="1" x14ac:dyDescent="0.35"/>
    <row r="543" s="73" customFormat="1" ht="15.75" customHeight="1" x14ac:dyDescent="0.35"/>
    <row r="544" s="73" customFormat="1" ht="15.75" customHeight="1" x14ac:dyDescent="0.35"/>
    <row r="545" s="73" customFormat="1" ht="15.75" customHeight="1" x14ac:dyDescent="0.35"/>
    <row r="546" s="73" customFormat="1" ht="15.75" customHeight="1" x14ac:dyDescent="0.35"/>
    <row r="547" s="73" customFormat="1" ht="15.75" customHeight="1" x14ac:dyDescent="0.35"/>
    <row r="548" s="73" customFormat="1" ht="15.75" customHeight="1" x14ac:dyDescent="0.35"/>
    <row r="549" s="73" customFormat="1" ht="15.75" customHeight="1" x14ac:dyDescent="0.35"/>
    <row r="550" s="73" customFormat="1" ht="15.75" customHeight="1" x14ac:dyDescent="0.35"/>
    <row r="551" s="73" customFormat="1" ht="15.75" customHeight="1" x14ac:dyDescent="0.35"/>
    <row r="552" s="73" customFormat="1" ht="15.75" customHeight="1" x14ac:dyDescent="0.35"/>
    <row r="553" s="73" customFormat="1" ht="15.75" customHeight="1" x14ac:dyDescent="0.35"/>
    <row r="554" s="73" customFormat="1" ht="15.75" customHeight="1" x14ac:dyDescent="0.35"/>
    <row r="555" s="73" customFormat="1" ht="15.75" customHeight="1" x14ac:dyDescent="0.35"/>
    <row r="556" s="73" customFormat="1" ht="15.75" customHeight="1" x14ac:dyDescent="0.35"/>
    <row r="557" s="73" customFormat="1" ht="15.75" customHeight="1" x14ac:dyDescent="0.35"/>
    <row r="558" s="73" customFormat="1" ht="15.75" customHeight="1" x14ac:dyDescent="0.35"/>
    <row r="559" s="73" customFormat="1" ht="15.75" customHeight="1" x14ac:dyDescent="0.35"/>
    <row r="560" s="73" customFormat="1" ht="15.75" customHeight="1" x14ac:dyDescent="0.35"/>
    <row r="561" s="73" customFormat="1" ht="15.75" customHeight="1" x14ac:dyDescent="0.35"/>
    <row r="562" s="73" customFormat="1" ht="15.75" customHeight="1" x14ac:dyDescent="0.35"/>
    <row r="563" s="73" customFormat="1" ht="15.75" customHeight="1" x14ac:dyDescent="0.35"/>
    <row r="564" s="73" customFormat="1" ht="15.75" customHeight="1" x14ac:dyDescent="0.35"/>
    <row r="565" s="73" customFormat="1" ht="15.75" customHeight="1" x14ac:dyDescent="0.35"/>
    <row r="566" s="73" customFormat="1" ht="15.75" customHeight="1" x14ac:dyDescent="0.35"/>
    <row r="567" s="73" customFormat="1" ht="15.75" customHeight="1" x14ac:dyDescent="0.35"/>
    <row r="568" s="73" customFormat="1" ht="15.75" customHeight="1" x14ac:dyDescent="0.35"/>
    <row r="569" s="73" customFormat="1" ht="15.75" customHeight="1" x14ac:dyDescent="0.35"/>
    <row r="570" s="73" customFormat="1" ht="15.75" customHeight="1" x14ac:dyDescent="0.35"/>
    <row r="571" s="73" customFormat="1" ht="15.75" customHeight="1" x14ac:dyDescent="0.35"/>
    <row r="572" s="73" customFormat="1" ht="15.75" customHeight="1" x14ac:dyDescent="0.35"/>
    <row r="573" s="73" customFormat="1" ht="15.75" customHeight="1" x14ac:dyDescent="0.35"/>
    <row r="574" s="73" customFormat="1" ht="15.75" customHeight="1" x14ac:dyDescent="0.35"/>
    <row r="575" s="73" customFormat="1" ht="15.75" customHeight="1" x14ac:dyDescent="0.35"/>
    <row r="576" s="73" customFormat="1" ht="15.75" customHeight="1" x14ac:dyDescent="0.35"/>
    <row r="577" s="73" customFormat="1" ht="15.75" customHeight="1" x14ac:dyDescent="0.35"/>
    <row r="578" s="73" customFormat="1" ht="15.75" customHeight="1" x14ac:dyDescent="0.35"/>
    <row r="579" s="73" customFormat="1" ht="15.75" customHeight="1" x14ac:dyDescent="0.35"/>
    <row r="580" s="73" customFormat="1" ht="15.75" customHeight="1" x14ac:dyDescent="0.35"/>
    <row r="581" s="73" customFormat="1" ht="15.75" customHeight="1" x14ac:dyDescent="0.35"/>
    <row r="582" s="73" customFormat="1" ht="15.75" customHeight="1" x14ac:dyDescent="0.35"/>
    <row r="583" s="73" customFormat="1" ht="15.75" customHeight="1" x14ac:dyDescent="0.35"/>
    <row r="584" s="73" customFormat="1" ht="15.75" customHeight="1" x14ac:dyDescent="0.35"/>
    <row r="585" s="73" customFormat="1" ht="15.75" customHeight="1" x14ac:dyDescent="0.35"/>
    <row r="586" s="73" customFormat="1" ht="15.75" customHeight="1" x14ac:dyDescent="0.35"/>
    <row r="587" s="73" customFormat="1" ht="15.75" customHeight="1" x14ac:dyDescent="0.35"/>
    <row r="588" s="73" customFormat="1" ht="15.75" customHeight="1" x14ac:dyDescent="0.35"/>
    <row r="589" s="73" customFormat="1" ht="15.75" customHeight="1" x14ac:dyDescent="0.35"/>
    <row r="590" s="73" customFormat="1" ht="15.75" customHeight="1" x14ac:dyDescent="0.35"/>
    <row r="591" s="73" customFormat="1" ht="15.75" customHeight="1" x14ac:dyDescent="0.35"/>
    <row r="592" s="73" customFormat="1" ht="15.75" customHeight="1" x14ac:dyDescent="0.35"/>
    <row r="593" s="73" customFormat="1" ht="15.75" customHeight="1" x14ac:dyDescent="0.35"/>
    <row r="594" s="73" customFormat="1" ht="15.75" customHeight="1" x14ac:dyDescent="0.35"/>
    <row r="595" s="73" customFormat="1" ht="15.75" customHeight="1" x14ac:dyDescent="0.35"/>
    <row r="596" s="73" customFormat="1" ht="15.75" customHeight="1" x14ac:dyDescent="0.35"/>
    <row r="597" s="73" customFormat="1" ht="15.75" customHeight="1" x14ac:dyDescent="0.35"/>
    <row r="598" s="73" customFormat="1" ht="15.75" customHeight="1" x14ac:dyDescent="0.35"/>
    <row r="599" s="73" customFormat="1" ht="15.75" customHeight="1" x14ac:dyDescent="0.35"/>
    <row r="600" s="73" customFormat="1" ht="15.75" customHeight="1" x14ac:dyDescent="0.35"/>
    <row r="601" s="73" customFormat="1" ht="15.75" customHeight="1" x14ac:dyDescent="0.35"/>
    <row r="602" s="73" customFormat="1" ht="15.75" customHeight="1" x14ac:dyDescent="0.35"/>
    <row r="603" s="73" customFormat="1" ht="15.75" customHeight="1" x14ac:dyDescent="0.35"/>
    <row r="604" s="73" customFormat="1" ht="15.75" customHeight="1" x14ac:dyDescent="0.35"/>
    <row r="605" s="73" customFormat="1" ht="15.75" customHeight="1" x14ac:dyDescent="0.35"/>
    <row r="606" s="73" customFormat="1" ht="15.75" customHeight="1" x14ac:dyDescent="0.35"/>
    <row r="607" s="73" customFormat="1" ht="15.75" customHeight="1" x14ac:dyDescent="0.35"/>
    <row r="608" s="73" customFormat="1" ht="15.75" customHeight="1" x14ac:dyDescent="0.35"/>
    <row r="609" s="73" customFormat="1" ht="15.75" customHeight="1" x14ac:dyDescent="0.35"/>
    <row r="610" s="73" customFormat="1" ht="15.75" customHeight="1" x14ac:dyDescent="0.35"/>
    <row r="611" s="73" customFormat="1" ht="15.75" customHeight="1" x14ac:dyDescent="0.35"/>
    <row r="612" s="73" customFormat="1" ht="15.75" customHeight="1" x14ac:dyDescent="0.35"/>
    <row r="613" s="73" customFormat="1" ht="15.75" customHeight="1" x14ac:dyDescent="0.35"/>
    <row r="614" s="73" customFormat="1" ht="15.75" customHeight="1" x14ac:dyDescent="0.35"/>
    <row r="615" s="73" customFormat="1" ht="15.75" customHeight="1" x14ac:dyDescent="0.35"/>
    <row r="616" s="73" customFormat="1" ht="15.75" customHeight="1" x14ac:dyDescent="0.35"/>
    <row r="617" s="73" customFormat="1" ht="15.75" customHeight="1" x14ac:dyDescent="0.35"/>
    <row r="618" s="73" customFormat="1" ht="15.75" customHeight="1" x14ac:dyDescent="0.35"/>
    <row r="619" s="73" customFormat="1" ht="15.75" customHeight="1" x14ac:dyDescent="0.35"/>
    <row r="620" s="73" customFormat="1" ht="15.75" customHeight="1" x14ac:dyDescent="0.35"/>
    <row r="621" s="73" customFormat="1" ht="15.75" customHeight="1" x14ac:dyDescent="0.35"/>
    <row r="622" s="73" customFormat="1" ht="15.75" customHeight="1" x14ac:dyDescent="0.35"/>
    <row r="623" s="73" customFormat="1" ht="15.75" customHeight="1" x14ac:dyDescent="0.35"/>
    <row r="624" s="73" customFormat="1" ht="15.75" customHeight="1" x14ac:dyDescent="0.35"/>
    <row r="625" s="73" customFormat="1" ht="15.75" customHeight="1" x14ac:dyDescent="0.35"/>
    <row r="626" s="73" customFormat="1" ht="15.75" customHeight="1" x14ac:dyDescent="0.35"/>
    <row r="627" s="73" customFormat="1" ht="15.75" customHeight="1" x14ac:dyDescent="0.35"/>
    <row r="628" s="73" customFormat="1" ht="15.75" customHeight="1" x14ac:dyDescent="0.35"/>
    <row r="629" s="73" customFormat="1" ht="15.75" customHeight="1" x14ac:dyDescent="0.35"/>
    <row r="630" s="73" customFormat="1" ht="15.75" customHeight="1" x14ac:dyDescent="0.35"/>
    <row r="631" s="73" customFormat="1" ht="15.75" customHeight="1" x14ac:dyDescent="0.35"/>
    <row r="632" s="73" customFormat="1" ht="15.75" customHeight="1" x14ac:dyDescent="0.35"/>
    <row r="633" s="73" customFormat="1" ht="15.75" customHeight="1" x14ac:dyDescent="0.35"/>
    <row r="634" s="73" customFormat="1" ht="15.75" customHeight="1" x14ac:dyDescent="0.35"/>
    <row r="635" s="73" customFormat="1" ht="15.75" customHeight="1" x14ac:dyDescent="0.35"/>
    <row r="636" s="73" customFormat="1" ht="15.75" customHeight="1" x14ac:dyDescent="0.35"/>
    <row r="637" s="73" customFormat="1" ht="15.75" customHeight="1" x14ac:dyDescent="0.35"/>
    <row r="638" s="73" customFormat="1" ht="15.75" customHeight="1" x14ac:dyDescent="0.35"/>
    <row r="639" s="73" customFormat="1" ht="15.75" customHeight="1" x14ac:dyDescent="0.35"/>
    <row r="640" s="73" customFormat="1" ht="15.75" customHeight="1" x14ac:dyDescent="0.35"/>
    <row r="641" s="73" customFormat="1" ht="15.75" customHeight="1" x14ac:dyDescent="0.35"/>
    <row r="642" s="73" customFormat="1" ht="15.75" customHeight="1" x14ac:dyDescent="0.35"/>
    <row r="643" s="73" customFormat="1" ht="15.75" customHeight="1" x14ac:dyDescent="0.35"/>
    <row r="644" s="73" customFormat="1" ht="15.75" customHeight="1" x14ac:dyDescent="0.35"/>
    <row r="645" s="73" customFormat="1" ht="15.75" customHeight="1" x14ac:dyDescent="0.35"/>
    <row r="646" s="73" customFormat="1" ht="15.75" customHeight="1" x14ac:dyDescent="0.35"/>
    <row r="647" s="73" customFormat="1" ht="15.75" customHeight="1" x14ac:dyDescent="0.35"/>
    <row r="648" s="73" customFormat="1" ht="15.75" customHeight="1" x14ac:dyDescent="0.35"/>
    <row r="649" s="73" customFormat="1" ht="15.75" customHeight="1" x14ac:dyDescent="0.35"/>
    <row r="650" s="73" customFormat="1" ht="15.75" customHeight="1" x14ac:dyDescent="0.35"/>
    <row r="651" s="73" customFormat="1" ht="15.75" customHeight="1" x14ac:dyDescent="0.35"/>
    <row r="652" s="73" customFormat="1" ht="15.75" customHeight="1" x14ac:dyDescent="0.35"/>
    <row r="653" s="73" customFormat="1" ht="15.75" customHeight="1" x14ac:dyDescent="0.35"/>
    <row r="654" s="73" customFormat="1" ht="15.75" customHeight="1" x14ac:dyDescent="0.35"/>
    <row r="655" s="73" customFormat="1" ht="15.75" customHeight="1" x14ac:dyDescent="0.35"/>
    <row r="656" s="73" customFormat="1" ht="15.75" customHeight="1" x14ac:dyDescent="0.35"/>
    <row r="657" s="73" customFormat="1" ht="15.75" customHeight="1" x14ac:dyDescent="0.35"/>
    <row r="658" s="73" customFormat="1" ht="15.75" customHeight="1" x14ac:dyDescent="0.35"/>
    <row r="659" s="73" customFormat="1" ht="15.75" customHeight="1" x14ac:dyDescent="0.35"/>
    <row r="660" s="73" customFormat="1" ht="15.75" customHeight="1" x14ac:dyDescent="0.35"/>
    <row r="661" s="73" customFormat="1" ht="15.75" customHeight="1" x14ac:dyDescent="0.35"/>
    <row r="662" s="73" customFormat="1" ht="15.75" customHeight="1" x14ac:dyDescent="0.35"/>
    <row r="663" s="73" customFormat="1" ht="15.75" customHeight="1" x14ac:dyDescent="0.35"/>
    <row r="664" s="73" customFormat="1" ht="15.75" customHeight="1" x14ac:dyDescent="0.35"/>
    <row r="665" s="73" customFormat="1" ht="15.75" customHeight="1" x14ac:dyDescent="0.35"/>
    <row r="666" s="73" customFormat="1" ht="15.75" customHeight="1" x14ac:dyDescent="0.35"/>
    <row r="667" s="73" customFormat="1" ht="15.75" customHeight="1" x14ac:dyDescent="0.35"/>
    <row r="668" s="73" customFormat="1" ht="15.75" customHeight="1" x14ac:dyDescent="0.35"/>
    <row r="669" s="73" customFormat="1" ht="15.75" customHeight="1" x14ac:dyDescent="0.35"/>
    <row r="670" s="73" customFormat="1" ht="15.75" customHeight="1" x14ac:dyDescent="0.35"/>
    <row r="671" s="73" customFormat="1" ht="15.75" customHeight="1" x14ac:dyDescent="0.35"/>
    <row r="672" s="73" customFormat="1" ht="15.75" customHeight="1" x14ac:dyDescent="0.35"/>
    <row r="673" s="73" customFormat="1" ht="15.75" customHeight="1" x14ac:dyDescent="0.35"/>
    <row r="674" s="73" customFormat="1" ht="15.75" customHeight="1" x14ac:dyDescent="0.35"/>
    <row r="675" s="73" customFormat="1" ht="15.75" customHeight="1" x14ac:dyDescent="0.35"/>
    <row r="676" s="73" customFormat="1" ht="15.75" customHeight="1" x14ac:dyDescent="0.35"/>
    <row r="677" s="73" customFormat="1" ht="15.75" customHeight="1" x14ac:dyDescent="0.35"/>
    <row r="678" s="73" customFormat="1" ht="15.75" customHeight="1" x14ac:dyDescent="0.35"/>
    <row r="679" s="73" customFormat="1" ht="15.75" customHeight="1" x14ac:dyDescent="0.35"/>
    <row r="680" s="73" customFormat="1" ht="15.75" customHeight="1" x14ac:dyDescent="0.35"/>
    <row r="681" s="73" customFormat="1" ht="15.75" customHeight="1" x14ac:dyDescent="0.35"/>
    <row r="682" s="73" customFormat="1" ht="15.75" customHeight="1" x14ac:dyDescent="0.35"/>
    <row r="683" s="73" customFormat="1" ht="15.75" customHeight="1" x14ac:dyDescent="0.35"/>
    <row r="684" s="73" customFormat="1" ht="15.75" customHeight="1" x14ac:dyDescent="0.35"/>
    <row r="685" s="73" customFormat="1" ht="15.75" customHeight="1" x14ac:dyDescent="0.35"/>
    <row r="686" s="73" customFormat="1" ht="15.75" customHeight="1" x14ac:dyDescent="0.35"/>
    <row r="687" s="73" customFormat="1" ht="15.75" customHeight="1" x14ac:dyDescent="0.35"/>
    <row r="688" s="73" customFormat="1" ht="15.75" customHeight="1" x14ac:dyDescent="0.35"/>
    <row r="689" s="73" customFormat="1" ht="15.75" customHeight="1" x14ac:dyDescent="0.35"/>
    <row r="690" s="73" customFormat="1" ht="15.75" customHeight="1" x14ac:dyDescent="0.35"/>
    <row r="691" s="73" customFormat="1" ht="15.75" customHeight="1" x14ac:dyDescent="0.35"/>
    <row r="692" s="73" customFormat="1" ht="15.75" customHeight="1" x14ac:dyDescent="0.35"/>
    <row r="693" s="73" customFormat="1" ht="15.75" customHeight="1" x14ac:dyDescent="0.35"/>
    <row r="694" s="73" customFormat="1" ht="15.75" customHeight="1" x14ac:dyDescent="0.35"/>
    <row r="695" s="73" customFormat="1" ht="15.75" customHeight="1" x14ac:dyDescent="0.35"/>
    <row r="696" s="73" customFormat="1" ht="15.75" customHeight="1" x14ac:dyDescent="0.35"/>
    <row r="697" s="73" customFormat="1" ht="15.75" customHeight="1" x14ac:dyDescent="0.35"/>
    <row r="698" s="73" customFormat="1" ht="15.75" customHeight="1" x14ac:dyDescent="0.35"/>
    <row r="699" s="73" customFormat="1" ht="15.75" customHeight="1" x14ac:dyDescent="0.35"/>
    <row r="700" s="73" customFormat="1" ht="15.75" customHeight="1" x14ac:dyDescent="0.35"/>
    <row r="701" s="73" customFormat="1" ht="15.75" customHeight="1" x14ac:dyDescent="0.35"/>
    <row r="702" s="73" customFormat="1" ht="15.75" customHeight="1" x14ac:dyDescent="0.35"/>
    <row r="703" s="73" customFormat="1" ht="15.75" customHeight="1" x14ac:dyDescent="0.35"/>
    <row r="704" s="73" customFormat="1" ht="15.75" customHeight="1" x14ac:dyDescent="0.35"/>
    <row r="705" s="73" customFormat="1" ht="15.75" customHeight="1" x14ac:dyDescent="0.35"/>
    <row r="706" s="73" customFormat="1" ht="15.75" customHeight="1" x14ac:dyDescent="0.35"/>
    <row r="707" s="73" customFormat="1" ht="15.75" customHeight="1" x14ac:dyDescent="0.35"/>
    <row r="708" s="73" customFormat="1" ht="15.75" customHeight="1" x14ac:dyDescent="0.35"/>
    <row r="709" s="73" customFormat="1" ht="15.75" customHeight="1" x14ac:dyDescent="0.35"/>
    <row r="710" s="73" customFormat="1" ht="15.75" customHeight="1" x14ac:dyDescent="0.35"/>
    <row r="711" s="73" customFormat="1" ht="15.75" customHeight="1" x14ac:dyDescent="0.35"/>
    <row r="712" s="73" customFormat="1" ht="15.75" customHeight="1" x14ac:dyDescent="0.35"/>
    <row r="713" s="73" customFormat="1" ht="15.75" customHeight="1" x14ac:dyDescent="0.35"/>
    <row r="714" s="73" customFormat="1" ht="15.75" customHeight="1" x14ac:dyDescent="0.35"/>
    <row r="715" s="73" customFormat="1" ht="15.75" customHeight="1" x14ac:dyDescent="0.35"/>
    <row r="716" s="73" customFormat="1" ht="15.75" customHeight="1" x14ac:dyDescent="0.35"/>
    <row r="717" s="73" customFormat="1" ht="15.75" customHeight="1" x14ac:dyDescent="0.35"/>
    <row r="718" s="73" customFormat="1" ht="15.75" customHeight="1" x14ac:dyDescent="0.35"/>
    <row r="719" s="73" customFormat="1" ht="15.75" customHeight="1" x14ac:dyDescent="0.35"/>
    <row r="720" s="73" customFormat="1" ht="15.75" customHeight="1" x14ac:dyDescent="0.35"/>
    <row r="721" s="73" customFormat="1" ht="15.75" customHeight="1" x14ac:dyDescent="0.35"/>
    <row r="722" s="73" customFormat="1" ht="15.75" customHeight="1" x14ac:dyDescent="0.35"/>
    <row r="723" s="73" customFormat="1" ht="15.75" customHeight="1" x14ac:dyDescent="0.35"/>
    <row r="724" s="73" customFormat="1" ht="15.75" customHeight="1" x14ac:dyDescent="0.35"/>
    <row r="725" s="73" customFormat="1" ht="15.75" customHeight="1" x14ac:dyDescent="0.35"/>
    <row r="726" s="73" customFormat="1" ht="15.75" customHeight="1" x14ac:dyDescent="0.35"/>
    <row r="727" s="73" customFormat="1" ht="15.75" customHeight="1" x14ac:dyDescent="0.35"/>
    <row r="728" s="73" customFormat="1" ht="15.75" customHeight="1" x14ac:dyDescent="0.35"/>
    <row r="729" s="73" customFormat="1" ht="15.75" customHeight="1" x14ac:dyDescent="0.35"/>
    <row r="730" s="73" customFormat="1" ht="15.75" customHeight="1" x14ac:dyDescent="0.35"/>
    <row r="731" s="73" customFormat="1" ht="15.75" customHeight="1" x14ac:dyDescent="0.35"/>
    <row r="732" s="73" customFormat="1" ht="15.75" customHeight="1" x14ac:dyDescent="0.35"/>
    <row r="733" s="73" customFormat="1" ht="15.75" customHeight="1" x14ac:dyDescent="0.35"/>
    <row r="734" s="73" customFormat="1" ht="15.75" customHeight="1" x14ac:dyDescent="0.35"/>
    <row r="735" s="73" customFormat="1" ht="15.75" customHeight="1" x14ac:dyDescent="0.35"/>
    <row r="736" s="73" customFormat="1" ht="15.75" customHeight="1" x14ac:dyDescent="0.35"/>
    <row r="737" s="73" customFormat="1" ht="15.75" customHeight="1" x14ac:dyDescent="0.35"/>
    <row r="738" s="73" customFormat="1" ht="15.75" customHeight="1" x14ac:dyDescent="0.35"/>
    <row r="739" s="73" customFormat="1" ht="15.75" customHeight="1" x14ac:dyDescent="0.35"/>
    <row r="740" s="73" customFormat="1" ht="15.75" customHeight="1" x14ac:dyDescent="0.35"/>
    <row r="741" s="73" customFormat="1" ht="15.75" customHeight="1" x14ac:dyDescent="0.35"/>
    <row r="742" s="73" customFormat="1" ht="15.75" customHeight="1" x14ac:dyDescent="0.35"/>
    <row r="743" s="73" customFormat="1" ht="15.75" customHeight="1" x14ac:dyDescent="0.35"/>
    <row r="744" s="73" customFormat="1" ht="15.75" customHeight="1" x14ac:dyDescent="0.35"/>
    <row r="745" s="73" customFormat="1" ht="15.75" customHeight="1" x14ac:dyDescent="0.35"/>
    <row r="746" s="73" customFormat="1" ht="15.75" customHeight="1" x14ac:dyDescent="0.35"/>
    <row r="747" s="73" customFormat="1" ht="15.75" customHeight="1" x14ac:dyDescent="0.35"/>
    <row r="748" s="73" customFormat="1" ht="15.75" customHeight="1" x14ac:dyDescent="0.35"/>
    <row r="749" s="73" customFormat="1" ht="15.75" customHeight="1" x14ac:dyDescent="0.35"/>
    <row r="750" s="73" customFormat="1" ht="15.75" customHeight="1" x14ac:dyDescent="0.35"/>
    <row r="751" s="73" customFormat="1" ht="15.75" customHeight="1" x14ac:dyDescent="0.35"/>
    <row r="752" s="73" customFormat="1" ht="15.75" customHeight="1" x14ac:dyDescent="0.35"/>
    <row r="753" s="73" customFormat="1" ht="15.75" customHeight="1" x14ac:dyDescent="0.35"/>
    <row r="754" s="73" customFormat="1" ht="15.75" customHeight="1" x14ac:dyDescent="0.35"/>
    <row r="755" s="73" customFormat="1" ht="15.75" customHeight="1" x14ac:dyDescent="0.35"/>
    <row r="756" s="73" customFormat="1" ht="15.75" customHeight="1" x14ac:dyDescent="0.35"/>
    <row r="757" s="73" customFormat="1" ht="15.75" customHeight="1" x14ac:dyDescent="0.35"/>
    <row r="758" s="73" customFormat="1" ht="15.75" customHeight="1" x14ac:dyDescent="0.35"/>
    <row r="759" s="73" customFormat="1" ht="15.75" customHeight="1" x14ac:dyDescent="0.35"/>
    <row r="760" s="73" customFormat="1" ht="15.75" customHeight="1" x14ac:dyDescent="0.35"/>
    <row r="761" s="73" customFormat="1" ht="15.75" customHeight="1" x14ac:dyDescent="0.35"/>
    <row r="762" s="73" customFormat="1" ht="15.75" customHeight="1" x14ac:dyDescent="0.35"/>
    <row r="763" s="73" customFormat="1" ht="15.75" customHeight="1" x14ac:dyDescent="0.35"/>
    <row r="764" s="73" customFormat="1" ht="15.75" customHeight="1" x14ac:dyDescent="0.35"/>
    <row r="765" s="73" customFormat="1" ht="15.75" customHeight="1" x14ac:dyDescent="0.35"/>
    <row r="766" s="73" customFormat="1" ht="15.75" customHeight="1" x14ac:dyDescent="0.35"/>
    <row r="767" s="73" customFormat="1" ht="15.75" customHeight="1" x14ac:dyDescent="0.35"/>
    <row r="768" s="73" customFormat="1" ht="15.75" customHeight="1" x14ac:dyDescent="0.35"/>
    <row r="769" s="73" customFormat="1" ht="15.75" customHeight="1" x14ac:dyDescent="0.35"/>
    <row r="770" s="73" customFormat="1" ht="15.75" customHeight="1" x14ac:dyDescent="0.35"/>
    <row r="771" s="73" customFormat="1" ht="15.75" customHeight="1" x14ac:dyDescent="0.35"/>
    <row r="772" s="73" customFormat="1" ht="15.75" customHeight="1" x14ac:dyDescent="0.35"/>
    <row r="773" s="73" customFormat="1" ht="15.75" customHeight="1" x14ac:dyDescent="0.35"/>
    <row r="774" s="73" customFormat="1" ht="15.75" customHeight="1" x14ac:dyDescent="0.35"/>
    <row r="775" s="73" customFormat="1" ht="15.75" customHeight="1" x14ac:dyDescent="0.35"/>
    <row r="776" s="73" customFormat="1" ht="15.75" customHeight="1" x14ac:dyDescent="0.35"/>
    <row r="777" s="73" customFormat="1" ht="15.75" customHeight="1" x14ac:dyDescent="0.35"/>
    <row r="778" s="73" customFormat="1" ht="15.75" customHeight="1" x14ac:dyDescent="0.35"/>
    <row r="779" s="73" customFormat="1" ht="15.75" customHeight="1" x14ac:dyDescent="0.35"/>
    <row r="780" s="73" customFormat="1" ht="15.75" customHeight="1" x14ac:dyDescent="0.35"/>
    <row r="781" s="73" customFormat="1" ht="15.75" customHeight="1" x14ac:dyDescent="0.35"/>
    <row r="782" s="73" customFormat="1" ht="15.75" customHeight="1" x14ac:dyDescent="0.35"/>
    <row r="783" s="73" customFormat="1" ht="15.75" customHeight="1" x14ac:dyDescent="0.35"/>
    <row r="784" s="73" customFormat="1" ht="15.75" customHeight="1" x14ac:dyDescent="0.35"/>
    <row r="785" s="73" customFormat="1" ht="15.75" customHeight="1" x14ac:dyDescent="0.35"/>
    <row r="786" s="73" customFormat="1" ht="15.75" customHeight="1" x14ac:dyDescent="0.35"/>
    <row r="787" s="73" customFormat="1" ht="15.75" customHeight="1" x14ac:dyDescent="0.35"/>
    <row r="788" s="73" customFormat="1" ht="15.75" customHeight="1" x14ac:dyDescent="0.35"/>
    <row r="789" s="73" customFormat="1" ht="15.75" customHeight="1" x14ac:dyDescent="0.35"/>
    <row r="790" s="73" customFormat="1" ht="15.75" customHeight="1" x14ac:dyDescent="0.35"/>
    <row r="791" s="73" customFormat="1" ht="15.75" customHeight="1" x14ac:dyDescent="0.35"/>
    <row r="792" s="73" customFormat="1" ht="15.75" customHeight="1" x14ac:dyDescent="0.35"/>
    <row r="793" s="73" customFormat="1" ht="15.75" customHeight="1" x14ac:dyDescent="0.35"/>
    <row r="794" s="73" customFormat="1" ht="15.75" customHeight="1" x14ac:dyDescent="0.35"/>
    <row r="795" s="73" customFormat="1" ht="15.75" customHeight="1" x14ac:dyDescent="0.35"/>
    <row r="796" s="73" customFormat="1" ht="15.75" customHeight="1" x14ac:dyDescent="0.35"/>
    <row r="797" s="73" customFormat="1" ht="15.75" customHeight="1" x14ac:dyDescent="0.35"/>
    <row r="798" s="73" customFormat="1" ht="15.75" customHeight="1" x14ac:dyDescent="0.35"/>
    <row r="799" s="73" customFormat="1" ht="15.75" customHeight="1" x14ac:dyDescent="0.35"/>
    <row r="800" s="73" customFormat="1" ht="15.75" customHeight="1" x14ac:dyDescent="0.35"/>
    <row r="801" s="73" customFormat="1" ht="15.75" customHeight="1" x14ac:dyDescent="0.35"/>
    <row r="802" s="73" customFormat="1" ht="15.75" customHeight="1" x14ac:dyDescent="0.35"/>
    <row r="803" s="73" customFormat="1" ht="15.75" customHeight="1" x14ac:dyDescent="0.35"/>
    <row r="804" s="73" customFormat="1" ht="15.75" customHeight="1" x14ac:dyDescent="0.35"/>
    <row r="805" s="73" customFormat="1" ht="15.75" customHeight="1" x14ac:dyDescent="0.35"/>
    <row r="806" s="73" customFormat="1" ht="15.75" customHeight="1" x14ac:dyDescent="0.35"/>
    <row r="807" s="73" customFormat="1" ht="15.75" customHeight="1" x14ac:dyDescent="0.35"/>
    <row r="808" s="73" customFormat="1" ht="15.75" customHeight="1" x14ac:dyDescent="0.35"/>
    <row r="809" s="73" customFormat="1" ht="15.75" customHeight="1" x14ac:dyDescent="0.35"/>
    <row r="810" s="73" customFormat="1" ht="15.75" customHeight="1" x14ac:dyDescent="0.35"/>
    <row r="811" s="73" customFormat="1" ht="15.75" customHeight="1" x14ac:dyDescent="0.35"/>
    <row r="812" s="73" customFormat="1" ht="15.75" customHeight="1" x14ac:dyDescent="0.35"/>
    <row r="813" s="73" customFormat="1" ht="15.75" customHeight="1" x14ac:dyDescent="0.35"/>
    <row r="814" s="73" customFormat="1" ht="15.75" customHeight="1" x14ac:dyDescent="0.35"/>
    <row r="815" s="73" customFormat="1" ht="15.75" customHeight="1" x14ac:dyDescent="0.35"/>
    <row r="816" s="73" customFormat="1" ht="15.75" customHeight="1" x14ac:dyDescent="0.35"/>
    <row r="817" s="73" customFormat="1" ht="15.75" customHeight="1" x14ac:dyDescent="0.35"/>
    <row r="818" s="73" customFormat="1" ht="15.75" customHeight="1" x14ac:dyDescent="0.35"/>
    <row r="819" s="73" customFormat="1" ht="15.75" customHeight="1" x14ac:dyDescent="0.35"/>
    <row r="820" s="73" customFormat="1" ht="15.75" customHeight="1" x14ac:dyDescent="0.35"/>
    <row r="821" s="73" customFormat="1" ht="15.75" customHeight="1" x14ac:dyDescent="0.35"/>
    <row r="822" s="73" customFormat="1" ht="15.75" customHeight="1" x14ac:dyDescent="0.35"/>
    <row r="823" s="73" customFormat="1" ht="15.75" customHeight="1" x14ac:dyDescent="0.35"/>
    <row r="824" s="73" customFormat="1" ht="15.75" customHeight="1" x14ac:dyDescent="0.35"/>
    <row r="825" s="73" customFormat="1" ht="15.75" customHeight="1" x14ac:dyDescent="0.35"/>
    <row r="826" s="73" customFormat="1" ht="15.75" customHeight="1" x14ac:dyDescent="0.35"/>
    <row r="827" s="73" customFormat="1" ht="15.75" customHeight="1" x14ac:dyDescent="0.35"/>
    <row r="828" s="73" customFormat="1" ht="15.75" customHeight="1" x14ac:dyDescent="0.35"/>
    <row r="829" s="73" customFormat="1" ht="15.75" customHeight="1" x14ac:dyDescent="0.35"/>
    <row r="830" s="73" customFormat="1" ht="15.75" customHeight="1" x14ac:dyDescent="0.35"/>
    <row r="831" s="73" customFormat="1" ht="15.75" customHeight="1" x14ac:dyDescent="0.35"/>
    <row r="832" s="73" customFormat="1" ht="15.75" customHeight="1" x14ac:dyDescent="0.35"/>
    <row r="833" s="73" customFormat="1" ht="15.75" customHeight="1" x14ac:dyDescent="0.35"/>
    <row r="834" s="73" customFormat="1" ht="15.75" customHeight="1" x14ac:dyDescent="0.35"/>
    <row r="835" s="73" customFormat="1" ht="15.75" customHeight="1" x14ac:dyDescent="0.35"/>
    <row r="836" s="73" customFormat="1" ht="15.75" customHeight="1" x14ac:dyDescent="0.35"/>
    <row r="837" s="73" customFormat="1" ht="15.75" customHeight="1" x14ac:dyDescent="0.35"/>
    <row r="838" s="73" customFormat="1" ht="15.75" customHeight="1" x14ac:dyDescent="0.35"/>
    <row r="839" s="73" customFormat="1" ht="15.75" customHeight="1" x14ac:dyDescent="0.35"/>
    <row r="840" s="73" customFormat="1" ht="15.75" customHeight="1" x14ac:dyDescent="0.35"/>
    <row r="841" s="73" customFormat="1" ht="15.75" customHeight="1" x14ac:dyDescent="0.35"/>
    <row r="842" s="73" customFormat="1" ht="15.75" customHeight="1" x14ac:dyDescent="0.35"/>
    <row r="843" s="73" customFormat="1" ht="15.75" customHeight="1" x14ac:dyDescent="0.35"/>
    <row r="844" s="73" customFormat="1" ht="15.75" customHeight="1" x14ac:dyDescent="0.35"/>
    <row r="845" s="73" customFormat="1" ht="15.75" customHeight="1" x14ac:dyDescent="0.35"/>
    <row r="846" s="73" customFormat="1" ht="15.75" customHeight="1" x14ac:dyDescent="0.35"/>
    <row r="847" s="73" customFormat="1" ht="15.75" customHeight="1" x14ac:dyDescent="0.35"/>
    <row r="848" s="73" customFormat="1" ht="15.75" customHeight="1" x14ac:dyDescent="0.35"/>
    <row r="849" s="73" customFormat="1" ht="15.75" customHeight="1" x14ac:dyDescent="0.35"/>
    <row r="850" s="73" customFormat="1" ht="15.75" customHeight="1" x14ac:dyDescent="0.35"/>
    <row r="851" s="73" customFormat="1" ht="15.75" customHeight="1" x14ac:dyDescent="0.35"/>
    <row r="852" s="73" customFormat="1" ht="15.75" customHeight="1" x14ac:dyDescent="0.35"/>
    <row r="853" s="73" customFormat="1" ht="15.75" customHeight="1" x14ac:dyDescent="0.35"/>
    <row r="854" s="73" customFormat="1" ht="15.75" customHeight="1" x14ac:dyDescent="0.35"/>
    <row r="855" s="73" customFormat="1" ht="15.75" customHeight="1" x14ac:dyDescent="0.35"/>
    <row r="856" s="73" customFormat="1" ht="15.75" customHeight="1" x14ac:dyDescent="0.35"/>
    <row r="857" s="73" customFormat="1" ht="15.75" customHeight="1" x14ac:dyDescent="0.35"/>
    <row r="858" s="73" customFormat="1" ht="15.75" customHeight="1" x14ac:dyDescent="0.35"/>
    <row r="859" s="73" customFormat="1" ht="15.75" customHeight="1" x14ac:dyDescent="0.35"/>
    <row r="860" s="73" customFormat="1" ht="15.75" customHeight="1" x14ac:dyDescent="0.35"/>
    <row r="861" s="73" customFormat="1" ht="15.75" customHeight="1" x14ac:dyDescent="0.35"/>
    <row r="862" s="73" customFormat="1" ht="15.75" customHeight="1" x14ac:dyDescent="0.35"/>
    <row r="863" s="73" customFormat="1" ht="15.75" customHeight="1" x14ac:dyDescent="0.35"/>
    <row r="864" s="73" customFormat="1" ht="15.75" customHeight="1" x14ac:dyDescent="0.35"/>
    <row r="865" s="73" customFormat="1" ht="15.75" customHeight="1" x14ac:dyDescent="0.35"/>
    <row r="866" s="73" customFormat="1" ht="15.75" customHeight="1" x14ac:dyDescent="0.35"/>
    <row r="867" s="73" customFormat="1" ht="15.75" customHeight="1" x14ac:dyDescent="0.35"/>
    <row r="868" s="73" customFormat="1" ht="15.75" customHeight="1" x14ac:dyDescent="0.35"/>
    <row r="869" s="73" customFormat="1" ht="15.75" customHeight="1" x14ac:dyDescent="0.35"/>
    <row r="870" s="73" customFormat="1" ht="15.75" customHeight="1" x14ac:dyDescent="0.35"/>
    <row r="871" s="73" customFormat="1" ht="15.75" customHeight="1" x14ac:dyDescent="0.35"/>
    <row r="872" s="73" customFormat="1" ht="15.75" customHeight="1" x14ac:dyDescent="0.35"/>
    <row r="873" s="73" customFormat="1" ht="15.75" customHeight="1" x14ac:dyDescent="0.35"/>
    <row r="874" s="73" customFormat="1" ht="15.75" customHeight="1" x14ac:dyDescent="0.35"/>
    <row r="875" s="73" customFormat="1" ht="15.75" customHeight="1" x14ac:dyDescent="0.35"/>
    <row r="876" s="73" customFormat="1" ht="15.75" customHeight="1" x14ac:dyDescent="0.35"/>
    <row r="877" s="73" customFormat="1" ht="15.75" customHeight="1" x14ac:dyDescent="0.35"/>
    <row r="878" s="73" customFormat="1" ht="15.75" customHeight="1" x14ac:dyDescent="0.35"/>
    <row r="879" s="73" customFormat="1" ht="15.75" customHeight="1" x14ac:dyDescent="0.35"/>
    <row r="880" s="73" customFormat="1" ht="15.75" customHeight="1" x14ac:dyDescent="0.35"/>
    <row r="881" s="73" customFormat="1" ht="15.75" customHeight="1" x14ac:dyDescent="0.35"/>
    <row r="882" s="73" customFormat="1" ht="15.75" customHeight="1" x14ac:dyDescent="0.35"/>
    <row r="883" s="73" customFormat="1" ht="15.75" customHeight="1" x14ac:dyDescent="0.35"/>
    <row r="884" s="73" customFormat="1" ht="15.75" customHeight="1" x14ac:dyDescent="0.35"/>
    <row r="885" s="73" customFormat="1" ht="15.75" customHeight="1" x14ac:dyDescent="0.35"/>
    <row r="886" s="73" customFormat="1" ht="15.75" customHeight="1" x14ac:dyDescent="0.35"/>
    <row r="887" s="73" customFormat="1" ht="15.75" customHeight="1" x14ac:dyDescent="0.35"/>
    <row r="888" s="73" customFormat="1" ht="15.75" customHeight="1" x14ac:dyDescent="0.35"/>
    <row r="889" s="73" customFormat="1" ht="15.75" customHeight="1" x14ac:dyDescent="0.35"/>
    <row r="890" s="73" customFormat="1" ht="15.75" customHeight="1" x14ac:dyDescent="0.35"/>
    <row r="891" s="73" customFormat="1" ht="15.75" customHeight="1" x14ac:dyDescent="0.35"/>
    <row r="892" s="73" customFormat="1" ht="15.75" customHeight="1" x14ac:dyDescent="0.35"/>
    <row r="893" s="73" customFormat="1" ht="15.75" customHeight="1" x14ac:dyDescent="0.35"/>
    <row r="894" s="73" customFormat="1" ht="15.75" customHeight="1" x14ac:dyDescent="0.35"/>
    <row r="895" s="73" customFormat="1" ht="15.75" customHeight="1" x14ac:dyDescent="0.35"/>
    <row r="896" s="73" customFormat="1" ht="15.75" customHeight="1" x14ac:dyDescent="0.35"/>
    <row r="897" s="73" customFormat="1" ht="15.75" customHeight="1" x14ac:dyDescent="0.35"/>
    <row r="898" s="73" customFormat="1" ht="15.75" customHeight="1" x14ac:dyDescent="0.35"/>
    <row r="899" s="73" customFormat="1" ht="15.75" customHeight="1" x14ac:dyDescent="0.35"/>
    <row r="900" s="73" customFormat="1" ht="15.75" customHeight="1" x14ac:dyDescent="0.35"/>
    <row r="901" s="73" customFormat="1" ht="15.75" customHeight="1" x14ac:dyDescent="0.35"/>
    <row r="902" s="73" customFormat="1" ht="15.75" customHeight="1" x14ac:dyDescent="0.35"/>
    <row r="903" s="73" customFormat="1" ht="15.75" customHeight="1" x14ac:dyDescent="0.35"/>
    <row r="904" s="73" customFormat="1" ht="15.75" customHeight="1" x14ac:dyDescent="0.35"/>
    <row r="905" s="73" customFormat="1" ht="15.75" customHeight="1" x14ac:dyDescent="0.35"/>
    <row r="906" s="73" customFormat="1" ht="15.75" customHeight="1" x14ac:dyDescent="0.35"/>
    <row r="907" s="73" customFormat="1" ht="15.75" customHeight="1" x14ac:dyDescent="0.35"/>
    <row r="908" s="73" customFormat="1" ht="15.75" customHeight="1" x14ac:dyDescent="0.35"/>
    <row r="909" s="73" customFormat="1" ht="15.75" customHeight="1" x14ac:dyDescent="0.35"/>
    <row r="910" s="73" customFormat="1" ht="15.75" customHeight="1" x14ac:dyDescent="0.35"/>
    <row r="911" s="73" customFormat="1" ht="15.75" customHeight="1" x14ac:dyDescent="0.35"/>
    <row r="912" s="73" customFormat="1" ht="15.75" customHeight="1" x14ac:dyDescent="0.35"/>
    <row r="913" s="73" customFormat="1" ht="15.75" customHeight="1" x14ac:dyDescent="0.35"/>
    <row r="914" s="73" customFormat="1" ht="15.75" customHeight="1" x14ac:dyDescent="0.35"/>
    <row r="915" s="73" customFormat="1" ht="15.75" customHeight="1" x14ac:dyDescent="0.35"/>
    <row r="916" s="73" customFormat="1" ht="15.75" customHeight="1" x14ac:dyDescent="0.35"/>
    <row r="917" s="73" customFormat="1" ht="15.75" customHeight="1" x14ac:dyDescent="0.35"/>
    <row r="918" s="73" customFormat="1" ht="15.75" customHeight="1" x14ac:dyDescent="0.35"/>
    <row r="919" s="73" customFormat="1" ht="15.75" customHeight="1" x14ac:dyDescent="0.35"/>
    <row r="920" s="73" customFormat="1" ht="15.75" customHeight="1" x14ac:dyDescent="0.35"/>
    <row r="921" s="73" customFormat="1" ht="15.75" customHeight="1" x14ac:dyDescent="0.35"/>
    <row r="922" s="73" customFormat="1" ht="15.75" customHeight="1" x14ac:dyDescent="0.35"/>
    <row r="923" s="73" customFormat="1" ht="15.75" customHeight="1" x14ac:dyDescent="0.35"/>
    <row r="924" s="73" customFormat="1" ht="15.75" customHeight="1" x14ac:dyDescent="0.35"/>
    <row r="925" s="73" customFormat="1" ht="15.75" customHeight="1" x14ac:dyDescent="0.35"/>
    <row r="926" s="73" customFormat="1" ht="15.75" customHeight="1" x14ac:dyDescent="0.35"/>
    <row r="927" s="73" customFormat="1" ht="15.75" customHeight="1" x14ac:dyDescent="0.35"/>
    <row r="928" s="73" customFormat="1" ht="15.75" customHeight="1" x14ac:dyDescent="0.35"/>
    <row r="929" s="73" customFormat="1" ht="15.75" customHeight="1" x14ac:dyDescent="0.35"/>
    <row r="930" s="73" customFormat="1" ht="15.75" customHeight="1" x14ac:dyDescent="0.35"/>
    <row r="931" s="73" customFormat="1" ht="15.75" customHeight="1" x14ac:dyDescent="0.35"/>
    <row r="932" s="73" customFormat="1" ht="15.75" customHeight="1" x14ac:dyDescent="0.35"/>
    <row r="933" s="73" customFormat="1" ht="15.75" customHeight="1" x14ac:dyDescent="0.35"/>
    <row r="934" s="73" customFormat="1" ht="15.75" customHeight="1" x14ac:dyDescent="0.35"/>
    <row r="935" s="73" customFormat="1" ht="15.75" customHeight="1" x14ac:dyDescent="0.35"/>
    <row r="936" s="73" customFormat="1" ht="15.75" customHeight="1" x14ac:dyDescent="0.35"/>
    <row r="937" s="73" customFormat="1" ht="15.75" customHeight="1" x14ac:dyDescent="0.35"/>
    <row r="938" s="73" customFormat="1" ht="15.75" customHeight="1" x14ac:dyDescent="0.35"/>
    <row r="939" s="73" customFormat="1" ht="15.75" customHeight="1" x14ac:dyDescent="0.35"/>
    <row r="940" s="73" customFormat="1" ht="15.75" customHeight="1" x14ac:dyDescent="0.35"/>
    <row r="941" s="73" customFormat="1" ht="15.75" customHeight="1" x14ac:dyDescent="0.35"/>
    <row r="942" s="73" customFormat="1" ht="15.75" customHeight="1" x14ac:dyDescent="0.35"/>
    <row r="943" s="73" customFormat="1" ht="15.75" customHeight="1" x14ac:dyDescent="0.35"/>
    <row r="944" s="73" customFormat="1" ht="15.75" customHeight="1" x14ac:dyDescent="0.35"/>
    <row r="945" s="73" customFormat="1" ht="15.75" customHeight="1" x14ac:dyDescent="0.35"/>
    <row r="946" s="73" customFormat="1" ht="15.75" customHeight="1" x14ac:dyDescent="0.35"/>
    <row r="947" s="73" customFormat="1" ht="15.75" customHeight="1" x14ac:dyDescent="0.35"/>
    <row r="948" s="73" customFormat="1" ht="15.75" customHeight="1" x14ac:dyDescent="0.35"/>
    <row r="949" s="73" customFormat="1" ht="15.75" customHeight="1" x14ac:dyDescent="0.35"/>
    <row r="950" s="73" customFormat="1" ht="15.75" customHeight="1" x14ac:dyDescent="0.35"/>
    <row r="951" s="73" customFormat="1" ht="15.75" customHeight="1" x14ac:dyDescent="0.35"/>
    <row r="952" s="73" customFormat="1" ht="15.75" customHeight="1" x14ac:dyDescent="0.35"/>
    <row r="953" s="73" customFormat="1" ht="15.75" customHeight="1" x14ac:dyDescent="0.35"/>
    <row r="954" s="73" customFormat="1" ht="15.75" customHeight="1" x14ac:dyDescent="0.35"/>
    <row r="955" s="73" customFormat="1" ht="15.75" customHeight="1" x14ac:dyDescent="0.35"/>
    <row r="956" s="73" customFormat="1" ht="15.75" customHeight="1" x14ac:dyDescent="0.35"/>
    <row r="957" s="73" customFormat="1" ht="15.75" customHeight="1" x14ac:dyDescent="0.35"/>
    <row r="958" s="73" customFormat="1" ht="15.75" customHeight="1" x14ac:dyDescent="0.35"/>
    <row r="959" s="73" customFormat="1" ht="15.75" customHeight="1" x14ac:dyDescent="0.35"/>
    <row r="960" s="73" customFormat="1" ht="15.75" customHeight="1" x14ac:dyDescent="0.35"/>
    <row r="961" s="73" customFormat="1" ht="15.75" customHeight="1" x14ac:dyDescent="0.35"/>
    <row r="962" s="73" customFormat="1" ht="15.75" customHeight="1" x14ac:dyDescent="0.35"/>
    <row r="963" s="73" customFormat="1" ht="15.75" customHeight="1" x14ac:dyDescent="0.35"/>
    <row r="964" s="73" customFormat="1" ht="15.75" customHeight="1" x14ac:dyDescent="0.35"/>
    <row r="965" s="73" customFormat="1" ht="15.75" customHeight="1" x14ac:dyDescent="0.35"/>
    <row r="966" s="73" customFormat="1" ht="15.75" customHeight="1" x14ac:dyDescent="0.35"/>
    <row r="967" s="73" customFormat="1" ht="15.75" customHeight="1" x14ac:dyDescent="0.35"/>
    <row r="968" s="73" customFormat="1" ht="15.75" customHeight="1" x14ac:dyDescent="0.35"/>
    <row r="969" s="73" customFormat="1" ht="15.75" customHeight="1" x14ac:dyDescent="0.35"/>
    <row r="970" s="73" customFormat="1" ht="15.75" customHeight="1" x14ac:dyDescent="0.35"/>
    <row r="971" s="73" customFormat="1" ht="15.75" customHeight="1" x14ac:dyDescent="0.35"/>
    <row r="972" s="73" customFormat="1" ht="15.75" customHeight="1" x14ac:dyDescent="0.35"/>
    <row r="973" s="73" customFormat="1" ht="15.75" customHeight="1" x14ac:dyDescent="0.35"/>
    <row r="974" s="73" customFormat="1" ht="15.75" customHeight="1" x14ac:dyDescent="0.35"/>
    <row r="975" s="73" customFormat="1" ht="15.75" customHeight="1" x14ac:dyDescent="0.35"/>
    <row r="976" s="73" customFormat="1" ht="15.75" customHeight="1" x14ac:dyDescent="0.35"/>
    <row r="977" s="73" customFormat="1" ht="15.75" customHeight="1" x14ac:dyDescent="0.35"/>
    <row r="978" s="73" customFormat="1" ht="15.75" customHeight="1" x14ac:dyDescent="0.35"/>
    <row r="979" s="73" customFormat="1" ht="15.75" customHeight="1" x14ac:dyDescent="0.35"/>
    <row r="980" s="73" customFormat="1" ht="15.75" customHeight="1" x14ac:dyDescent="0.35"/>
    <row r="981" s="73" customFormat="1" ht="15.75" customHeight="1" x14ac:dyDescent="0.35"/>
    <row r="982" s="73" customFormat="1" ht="15.75" customHeight="1" x14ac:dyDescent="0.35"/>
    <row r="983" s="73" customFormat="1" ht="15.75" customHeight="1" x14ac:dyDescent="0.35"/>
    <row r="984" s="73" customFormat="1" ht="15.75" customHeight="1" x14ac:dyDescent="0.35"/>
    <row r="985" s="73" customFormat="1" ht="15.75" customHeight="1" x14ac:dyDescent="0.35"/>
    <row r="986" s="73" customFormat="1" ht="15.75" customHeight="1" x14ac:dyDescent="0.35"/>
    <row r="987" s="73" customFormat="1" ht="15.75" customHeight="1" x14ac:dyDescent="0.35"/>
    <row r="988" s="73" customFormat="1" ht="15.75" customHeight="1" x14ac:dyDescent="0.35"/>
    <row r="989" s="73" customFormat="1" ht="15.75" customHeight="1" x14ac:dyDescent="0.35"/>
    <row r="990" s="73" customFormat="1" ht="15.75" customHeight="1" x14ac:dyDescent="0.35"/>
  </sheetData>
  <mergeCells count="23">
    <mergeCell ref="B76:C76"/>
    <mergeCell ref="B61:C61"/>
    <mergeCell ref="B62:C62"/>
    <mergeCell ref="B63:C63"/>
    <mergeCell ref="B64:C64"/>
    <mergeCell ref="B65:C65"/>
    <mergeCell ref="B66:C66"/>
    <mergeCell ref="A69:C69"/>
    <mergeCell ref="B71:C71"/>
    <mergeCell ref="B72:C72"/>
    <mergeCell ref="B73:C73"/>
    <mergeCell ref="B70:C70"/>
    <mergeCell ref="A57:D57"/>
    <mergeCell ref="B75:C75"/>
    <mergeCell ref="A55:D55"/>
    <mergeCell ref="B74:C74"/>
    <mergeCell ref="A20:C20"/>
    <mergeCell ref="A26:C26"/>
    <mergeCell ref="B14:C14"/>
    <mergeCell ref="B16:C16"/>
    <mergeCell ref="B17:C17"/>
    <mergeCell ref="B18:C18"/>
    <mergeCell ref="B15:C1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D9FE-6FBB-CA47-B5A4-7956B4BD415A}">
  <sheetPr codeName="Sheet6">
    <tabColor rgb="FFFF0000"/>
  </sheetPr>
  <dimension ref="A1:S208"/>
  <sheetViews>
    <sheetView tabSelected="1" topLeftCell="A3" zoomScale="90" zoomScaleNormal="90" workbookViewId="0">
      <selection activeCell="B26" sqref="B26"/>
    </sheetView>
  </sheetViews>
  <sheetFormatPr defaultColWidth="13" defaultRowHeight="15.5" x14ac:dyDescent="0.35"/>
  <cols>
    <col min="1" max="1" width="25" style="1" customWidth="1"/>
    <col min="2" max="2" width="42" style="1" customWidth="1"/>
    <col min="3" max="3" width="63.5" style="2" bestFit="1" customWidth="1"/>
    <col min="4" max="4" width="17.5" style="1" customWidth="1"/>
    <col min="5" max="5" width="11.4140625" style="1" customWidth="1"/>
    <col min="6" max="6" width="9.9140625" style="1" customWidth="1"/>
    <col min="7" max="7" width="75.5" style="3" customWidth="1"/>
    <col min="8" max="8" width="12" style="1" customWidth="1"/>
    <col min="9" max="9" width="32.5" style="1" customWidth="1"/>
    <col min="10" max="10" width="14.9140625" style="1" customWidth="1"/>
    <col min="11" max="11" width="14.5" style="1" customWidth="1"/>
    <col min="12" max="12" width="78" style="1" customWidth="1"/>
    <col min="13" max="13" width="11" style="1" customWidth="1"/>
    <col min="14" max="14" width="10.5" style="1" customWidth="1"/>
    <col min="15" max="15" width="14.4140625" style="1" customWidth="1"/>
    <col min="16" max="16" width="34" style="1" customWidth="1"/>
    <col min="17" max="17" width="33" style="1" customWidth="1"/>
    <col min="18" max="18" width="32.9140625" style="1" customWidth="1"/>
    <col min="19" max="26" width="13" style="1"/>
    <col min="27" max="29" width="0" style="1" hidden="1" customWidth="1"/>
    <col min="30" max="16384" width="13" style="1"/>
  </cols>
  <sheetData>
    <row r="1" spans="1:19" ht="66.900000000000006" hidden="1" customHeight="1" x14ac:dyDescent="0.35">
      <c r="A1" s="339" t="s">
        <v>232</v>
      </c>
      <c r="B1" s="339"/>
      <c r="C1" s="79"/>
    </row>
    <row r="2" spans="1:19" ht="31" hidden="1" x14ac:dyDescent="0.35">
      <c r="A2" s="80"/>
      <c r="B2" s="81" t="s">
        <v>233</v>
      </c>
      <c r="C2" s="79"/>
    </row>
    <row r="3" spans="1:19" ht="35" x14ac:dyDescent="0.35">
      <c r="A3" s="191" t="s">
        <v>234</v>
      </c>
      <c r="B3" s="189" t="s">
        <v>235</v>
      </c>
      <c r="C3" s="183"/>
      <c r="D3" s="184"/>
      <c r="E3" s="184"/>
      <c r="F3" s="185"/>
      <c r="G3" s="186"/>
      <c r="H3" s="184"/>
      <c r="I3" s="184"/>
      <c r="J3" s="184"/>
      <c r="K3" s="184"/>
      <c r="L3" s="184"/>
      <c r="M3" s="184"/>
      <c r="N3" s="184"/>
      <c r="O3" s="184"/>
      <c r="P3" s="184"/>
      <c r="Q3" s="184"/>
      <c r="R3" s="184"/>
      <c r="S3" s="184"/>
    </row>
    <row r="4" spans="1:19" ht="35" x14ac:dyDescent="0.35">
      <c r="A4" s="191" t="s">
        <v>236</v>
      </c>
      <c r="B4" s="190" t="s">
        <v>127</v>
      </c>
      <c r="C4" s="187"/>
      <c r="D4" s="187"/>
      <c r="E4" s="184"/>
      <c r="F4" s="188"/>
      <c r="G4" s="186"/>
      <c r="H4" s="184"/>
      <c r="I4" s="184"/>
      <c r="J4" s="184"/>
      <c r="K4" s="184"/>
      <c r="L4" s="184"/>
      <c r="M4" s="184"/>
      <c r="N4" s="184"/>
      <c r="O4" s="184"/>
      <c r="P4" s="184"/>
      <c r="Q4" s="184"/>
      <c r="R4" s="184"/>
      <c r="S4" s="184"/>
    </row>
    <row r="5" spans="1:19" ht="35" x14ac:dyDescent="0.35">
      <c r="A5" s="80"/>
      <c r="B5" s="81"/>
      <c r="C5" s="79"/>
      <c r="F5" s="82"/>
    </row>
    <row r="6" spans="1:19" ht="35" x14ac:dyDescent="0.35">
      <c r="A6" s="80"/>
      <c r="B6" s="81"/>
      <c r="C6" s="79"/>
      <c r="F6" s="82"/>
    </row>
    <row r="7" spans="1:19" x14ac:dyDescent="0.35">
      <c r="A7" s="196"/>
      <c r="B7" s="197"/>
      <c r="C7" s="197" t="s">
        <v>237</v>
      </c>
      <c r="D7" s="196"/>
      <c r="E7" s="196"/>
      <c r="F7" s="198"/>
      <c r="G7" s="204"/>
      <c r="H7" s="192"/>
      <c r="I7" s="192"/>
      <c r="J7" s="192"/>
      <c r="K7" s="192"/>
      <c r="L7" s="192"/>
      <c r="M7" s="192"/>
      <c r="N7" s="205"/>
      <c r="O7" s="83"/>
      <c r="P7" s="83"/>
      <c r="Q7" s="83" t="s">
        <v>238</v>
      </c>
      <c r="R7" s="83"/>
      <c r="S7" s="83"/>
    </row>
    <row r="8" spans="1:19" s="88" customFormat="1" ht="52" x14ac:dyDescent="0.35">
      <c r="A8" s="199" t="s">
        <v>239</v>
      </c>
      <c r="B8" s="200" t="s">
        <v>97</v>
      </c>
      <c r="C8" s="201" t="s">
        <v>175</v>
      </c>
      <c r="D8" s="202" t="s">
        <v>177</v>
      </c>
      <c r="E8" s="203" t="s">
        <v>179</v>
      </c>
      <c r="F8" s="203" t="s">
        <v>240</v>
      </c>
      <c r="G8" s="193" t="s">
        <v>183</v>
      </c>
      <c r="H8" s="194" t="s">
        <v>241</v>
      </c>
      <c r="I8" s="194" t="s">
        <v>242</v>
      </c>
      <c r="J8" s="194" t="s">
        <v>243</v>
      </c>
      <c r="K8" s="194" t="s">
        <v>244</v>
      </c>
      <c r="L8" s="195" t="s">
        <v>194</v>
      </c>
      <c r="M8" s="195" t="s">
        <v>197</v>
      </c>
      <c r="N8" s="194" t="s">
        <v>245</v>
      </c>
      <c r="O8" s="84" t="s">
        <v>246</v>
      </c>
      <c r="P8" s="85" t="s">
        <v>202</v>
      </c>
      <c r="Q8" s="85" t="s">
        <v>92</v>
      </c>
      <c r="R8" s="86" t="s">
        <v>247</v>
      </c>
      <c r="S8" s="87" t="s">
        <v>94</v>
      </c>
    </row>
    <row r="9" spans="1:19" ht="25" x14ac:dyDescent="0.35">
      <c r="A9" s="59" t="s">
        <v>378</v>
      </c>
      <c r="B9" s="89" t="s">
        <v>248</v>
      </c>
      <c r="C9" s="90" t="s">
        <v>379</v>
      </c>
      <c r="D9" s="61" t="s">
        <v>98</v>
      </c>
      <c r="E9" s="61">
        <v>4</v>
      </c>
      <c r="F9" s="16" t="s">
        <v>99</v>
      </c>
      <c r="G9" s="89" t="s">
        <v>249</v>
      </c>
      <c r="H9" s="91">
        <v>3</v>
      </c>
      <c r="I9" s="30"/>
      <c r="J9" s="92">
        <f>IF(H9="N/A","N/A",E9*H9)</f>
        <v>12</v>
      </c>
      <c r="K9" s="93" t="str">
        <f t="shared" ref="K9:K31" si="0">IF(J9&gt;($C$2-1),"Y","N")</f>
        <v>Y</v>
      </c>
      <c r="L9" s="60"/>
      <c r="M9" s="61"/>
      <c r="N9" s="92">
        <f>IF(COUNTIF(M9,"N/A"),"N/A",IF(COUNTIF(H9, "N/A"),"N/A",E9*M9))</f>
        <v>0</v>
      </c>
      <c r="O9" s="92" t="str">
        <f>IF(J9&gt;($C$2-1),"Y",IF(D9="Functional",(IF(F9="Y","Y",(IF(J9&gt;(#REF!-1),"Y",IF(D9="Non-Functional",(IF(F9="Y","Y",(IF(J9&gt;(#REF!-1),"Y","N")))),"N")))))))</f>
        <v>Y</v>
      </c>
      <c r="P9" s="61"/>
      <c r="Q9" s="61"/>
      <c r="R9" s="61"/>
      <c r="S9" s="94"/>
    </row>
    <row r="10" spans="1:19" ht="25" x14ac:dyDescent="0.35">
      <c r="A10" s="59" t="s">
        <v>380</v>
      </c>
      <c r="B10" s="95" t="s">
        <v>248</v>
      </c>
      <c r="C10" s="96" t="s">
        <v>423</v>
      </c>
      <c r="D10" s="61" t="s">
        <v>98</v>
      </c>
      <c r="E10" s="61">
        <v>2</v>
      </c>
      <c r="F10" s="16" t="s">
        <v>106</v>
      </c>
      <c r="G10" s="89" t="s">
        <v>393</v>
      </c>
      <c r="H10" s="91">
        <v>3</v>
      </c>
      <c r="I10" s="30"/>
      <c r="J10" s="92">
        <f>E10*H10</f>
        <v>6</v>
      </c>
      <c r="K10" s="93" t="str">
        <f t="shared" si="0"/>
        <v>Y</v>
      </c>
      <c r="L10" s="60"/>
      <c r="M10" s="61"/>
      <c r="N10" s="92">
        <f>IF(COUNTIF(M10,"N/A"),"N/A",IF(COUNTIF(H10, "N/A"),"N/A",E10*M10))</f>
        <v>0</v>
      </c>
      <c r="O10" s="92" t="str">
        <f>IF(J10&gt;($C$2-1),"Y",IF(D10="Functional",(IF(F10="Y", "Y",(IF(J10&gt;(#REF!-1),"Y","N")))),"N"))</f>
        <v>Y</v>
      </c>
      <c r="P10" s="61"/>
      <c r="Q10" s="61"/>
      <c r="R10" s="61"/>
      <c r="S10" s="94"/>
    </row>
    <row r="11" spans="1:19" ht="66" customHeight="1" x14ac:dyDescent="0.35">
      <c r="A11" s="59" t="s">
        <v>381</v>
      </c>
      <c r="B11" s="95" t="s">
        <v>250</v>
      </c>
      <c r="C11" s="97" t="s">
        <v>251</v>
      </c>
      <c r="D11" s="61" t="s">
        <v>252</v>
      </c>
      <c r="E11" s="61">
        <v>2</v>
      </c>
      <c r="F11" s="16" t="s">
        <v>106</v>
      </c>
      <c r="G11" s="95" t="s">
        <v>253</v>
      </c>
      <c r="H11" s="91">
        <v>2</v>
      </c>
      <c r="I11" s="30"/>
      <c r="J11" s="92">
        <v>2</v>
      </c>
      <c r="K11" s="93" t="s">
        <v>99</v>
      </c>
      <c r="L11" s="60"/>
      <c r="M11" s="61"/>
      <c r="N11" s="92">
        <f>IF(COUNTIF(M11,"N/A"),"N/A",IF(COUNTIF(H11, "N/A"),"N/A",E11*M11))</f>
        <v>0</v>
      </c>
      <c r="O11" s="92" t="str">
        <f>IF(J11&gt;($C$2-1),"Y",IF(D11="Functional",(IF(F11="Y", "Y",(IF(J11&gt;(#REF!-1),"Y","N")))),"N"))</f>
        <v>Y</v>
      </c>
      <c r="P11" s="61"/>
      <c r="Q11" s="61"/>
      <c r="R11" s="61"/>
      <c r="S11" s="94"/>
    </row>
    <row r="12" spans="1:19" ht="20.5" customHeight="1" x14ac:dyDescent="0.35">
      <c r="A12" s="59" t="s">
        <v>382</v>
      </c>
      <c r="B12" s="95" t="s">
        <v>250</v>
      </c>
      <c r="C12" s="98" t="s">
        <v>254</v>
      </c>
      <c r="D12" s="61" t="s">
        <v>252</v>
      </c>
      <c r="E12" s="61">
        <v>2</v>
      </c>
      <c r="F12" s="16" t="s">
        <v>106</v>
      </c>
      <c r="G12" s="95" t="s">
        <v>255</v>
      </c>
      <c r="H12" s="91">
        <v>2</v>
      </c>
      <c r="I12" s="30"/>
      <c r="J12" s="92">
        <v>2</v>
      </c>
      <c r="K12" s="93" t="str">
        <f t="shared" si="0"/>
        <v>Y</v>
      </c>
      <c r="L12" s="60"/>
      <c r="M12" s="61"/>
      <c r="N12" s="92">
        <f>IF(COUNTIF(M12,"N/A"),"N/A",IF(COUNTIF(H12, "N/A"),"N/A",E12*M12))</f>
        <v>0</v>
      </c>
      <c r="O12" s="92" t="str">
        <f>IF(J12&gt;($C$2-1),"Y",IF(D12="Functional",(IF(F12="Y", "Y",(IF(J12&gt;(#REF!-1),"Y","N")))),"N"))</f>
        <v>Y</v>
      </c>
      <c r="P12" s="61"/>
      <c r="Q12" s="61"/>
      <c r="R12" s="61"/>
      <c r="S12" s="94"/>
    </row>
    <row r="13" spans="1:19" ht="37.5" x14ac:dyDescent="0.35">
      <c r="A13" s="59" t="s">
        <v>380</v>
      </c>
      <c r="B13" s="75" t="s">
        <v>256</v>
      </c>
      <c r="C13" s="75" t="s">
        <v>257</v>
      </c>
      <c r="D13" s="30" t="s">
        <v>258</v>
      </c>
      <c r="E13" s="99">
        <v>4</v>
      </c>
      <c r="F13" s="100" t="s">
        <v>99</v>
      </c>
      <c r="G13" s="30" t="s">
        <v>259</v>
      </c>
      <c r="H13" s="30" t="s">
        <v>124</v>
      </c>
      <c r="I13" s="30"/>
      <c r="J13" s="92"/>
      <c r="K13" s="93"/>
      <c r="L13" s="60"/>
      <c r="M13" s="61"/>
      <c r="N13" s="92"/>
      <c r="O13" s="92"/>
      <c r="P13" s="61"/>
      <c r="Q13" s="61"/>
      <c r="R13" s="61"/>
      <c r="S13" s="94"/>
    </row>
    <row r="14" spans="1:19" ht="50" x14ac:dyDescent="0.35">
      <c r="A14" s="59" t="s">
        <v>383</v>
      </c>
      <c r="B14" s="75" t="s">
        <v>260</v>
      </c>
      <c r="C14" s="75" t="s">
        <v>261</v>
      </c>
      <c r="D14" s="61" t="s">
        <v>98</v>
      </c>
      <c r="E14" s="61">
        <v>4</v>
      </c>
      <c r="F14" s="16" t="s">
        <v>106</v>
      </c>
      <c r="G14" s="30" t="s">
        <v>394</v>
      </c>
      <c r="H14" s="30">
        <v>3</v>
      </c>
      <c r="I14" s="30"/>
      <c r="J14" s="92">
        <f>E14*H14</f>
        <v>12</v>
      </c>
      <c r="K14" s="93" t="str">
        <f t="shared" si="0"/>
        <v>Y</v>
      </c>
      <c r="L14" s="60"/>
      <c r="M14" s="61"/>
      <c r="N14" s="92">
        <f>IF(COUNTIF(M14,"N/A"),"N/A",IF(COUNTIF(H14, "N/A"),"N/A",E14*M14))</f>
        <v>0</v>
      </c>
      <c r="O14" s="92" t="str">
        <f>IF(J14&gt;($C$2-1),"Y",IF(D14="Functional",(IF(F14="Y", "Y",(IF(J14&gt;(#REF!-1),"Y","N")))),"N"))</f>
        <v>Y</v>
      </c>
      <c r="P14" s="61"/>
      <c r="Q14" s="61"/>
      <c r="R14" s="61"/>
      <c r="S14" s="94"/>
    </row>
    <row r="15" spans="1:19" ht="62.5" x14ac:dyDescent="0.35">
      <c r="A15" s="59" t="s">
        <v>404</v>
      </c>
      <c r="B15" s="76" t="s">
        <v>260</v>
      </c>
      <c r="C15" s="76" t="s">
        <v>262</v>
      </c>
      <c r="D15" s="61" t="s">
        <v>98</v>
      </c>
      <c r="E15" s="99">
        <v>4</v>
      </c>
      <c r="F15" s="100" t="s">
        <v>99</v>
      </c>
      <c r="G15" s="30" t="s">
        <v>412</v>
      </c>
      <c r="H15" s="30">
        <v>3</v>
      </c>
      <c r="I15" s="30"/>
      <c r="J15" s="92">
        <v>12</v>
      </c>
      <c r="K15" s="93" t="s">
        <v>99</v>
      </c>
      <c r="L15" s="60"/>
      <c r="M15" s="61"/>
      <c r="N15" s="92"/>
      <c r="O15" s="92"/>
      <c r="P15" s="61"/>
      <c r="Q15" s="61"/>
      <c r="R15" s="61"/>
      <c r="S15" s="94"/>
    </row>
    <row r="16" spans="1:19" x14ac:dyDescent="0.35">
      <c r="A16" s="59" t="s">
        <v>405</v>
      </c>
      <c r="B16" s="76" t="s">
        <v>260</v>
      </c>
      <c r="C16" s="76" t="s">
        <v>263</v>
      </c>
      <c r="D16" s="61" t="s">
        <v>98</v>
      </c>
      <c r="E16" s="99">
        <v>4</v>
      </c>
      <c r="F16" s="100" t="s">
        <v>106</v>
      </c>
      <c r="G16" s="30" t="s">
        <v>403</v>
      </c>
      <c r="H16" s="30">
        <v>3</v>
      </c>
      <c r="I16" s="30"/>
      <c r="J16" s="92">
        <v>12</v>
      </c>
      <c r="K16" s="93" t="s">
        <v>99</v>
      </c>
      <c r="L16" s="60"/>
      <c r="M16" s="61"/>
      <c r="N16" s="92"/>
      <c r="O16" s="92"/>
      <c r="P16" s="61"/>
      <c r="Q16" s="61"/>
      <c r="R16" s="61"/>
      <c r="S16" s="94"/>
    </row>
    <row r="17" spans="1:19" ht="37.5" x14ac:dyDescent="0.35">
      <c r="A17" s="59" t="s">
        <v>406</v>
      </c>
      <c r="B17" s="75" t="s">
        <v>395</v>
      </c>
      <c r="C17" s="302" t="s">
        <v>398</v>
      </c>
      <c r="D17" s="61" t="s">
        <v>98</v>
      </c>
      <c r="E17" s="61">
        <v>3</v>
      </c>
      <c r="F17" s="16" t="s">
        <v>99</v>
      </c>
      <c r="G17" s="95" t="s">
        <v>413</v>
      </c>
      <c r="H17" s="30">
        <v>3</v>
      </c>
      <c r="I17" s="30"/>
      <c r="J17" s="92">
        <f t="shared" ref="J17:J20" si="1">E17*H17</f>
        <v>9</v>
      </c>
      <c r="K17" s="93" t="str">
        <f t="shared" ref="K17:K18" si="2">IF(J17&gt;($C$2-1),"Y","N")</f>
        <v>Y</v>
      </c>
      <c r="L17" s="60"/>
      <c r="M17" s="61"/>
      <c r="N17" s="92">
        <f t="shared" ref="N17:N23" si="3">IF(COUNTIF(M17,"N/A"),"N/A",IF(COUNTIF(H17, "N/A"),"N/A",E17*M17))</f>
        <v>0</v>
      </c>
      <c r="O17" s="92" t="str">
        <f>IF(J17&gt;($C$2-1),"Y",IF(D17="Functional",(IF(F17="Y", "Y",(IF(J17&gt;(#REF!-1),"Y","N")))),"N"))</f>
        <v>Y</v>
      </c>
      <c r="P17" s="61"/>
      <c r="Q17" s="61"/>
      <c r="R17" s="61"/>
      <c r="S17" s="94"/>
    </row>
    <row r="18" spans="1:19" ht="41.4" customHeight="1" x14ac:dyDescent="0.35">
      <c r="A18" s="59" t="s">
        <v>411</v>
      </c>
      <c r="B18" s="75" t="s">
        <v>396</v>
      </c>
      <c r="C18" s="302" t="s">
        <v>397</v>
      </c>
      <c r="D18" s="61" t="s">
        <v>98</v>
      </c>
      <c r="E18" s="61">
        <v>3</v>
      </c>
      <c r="F18" s="16" t="s">
        <v>99</v>
      </c>
      <c r="G18" s="95" t="s">
        <v>410</v>
      </c>
      <c r="H18" s="30">
        <v>3</v>
      </c>
      <c r="I18" s="30"/>
      <c r="J18" s="92">
        <f t="shared" si="1"/>
        <v>9</v>
      </c>
      <c r="K18" s="93" t="str">
        <f t="shared" si="2"/>
        <v>Y</v>
      </c>
      <c r="L18" s="60"/>
      <c r="M18" s="61"/>
      <c r="N18" s="92">
        <f t="shared" si="3"/>
        <v>0</v>
      </c>
      <c r="O18" s="92" t="str">
        <f>IF(J18&gt;($C$2-1),"Y",IF(D18="Functional",(IF(F18="Y", "Y",(IF(J18&gt;(#REF!-1),"Y","N")))),"N"))</f>
        <v>Y</v>
      </c>
      <c r="P18" s="61"/>
      <c r="Q18" s="61"/>
      <c r="R18" s="61"/>
      <c r="S18" s="94"/>
    </row>
    <row r="19" spans="1:19" ht="37.5" x14ac:dyDescent="0.35">
      <c r="A19" s="59" t="s">
        <v>407</v>
      </c>
      <c r="B19" s="75" t="s">
        <v>399</v>
      </c>
      <c r="C19" s="302" t="s">
        <v>401</v>
      </c>
      <c r="D19" s="61" t="s">
        <v>98</v>
      </c>
      <c r="E19" s="61">
        <v>3</v>
      </c>
      <c r="F19" s="16" t="s">
        <v>99</v>
      </c>
      <c r="G19" s="30" t="s">
        <v>265</v>
      </c>
      <c r="H19" s="30">
        <v>3</v>
      </c>
      <c r="I19" s="30"/>
      <c r="J19" s="92">
        <f t="shared" si="1"/>
        <v>9</v>
      </c>
      <c r="K19" s="93" t="str">
        <f t="shared" si="0"/>
        <v>Y</v>
      </c>
      <c r="L19" s="60"/>
      <c r="M19" s="61"/>
      <c r="N19" s="92">
        <f t="shared" si="3"/>
        <v>0</v>
      </c>
      <c r="O19" s="92" t="str">
        <f>IF(J19&gt;($C$2-1),"Y",IF(D19="Functional",(IF(F19="Y", "Y",(IF(J19&gt;(#REF!-1),"Y","N")))),"N"))</f>
        <v>Y</v>
      </c>
      <c r="P19" s="61"/>
      <c r="Q19" s="61"/>
      <c r="R19" s="61"/>
      <c r="S19" s="94"/>
    </row>
    <row r="20" spans="1:19" ht="50" x14ac:dyDescent="0.35">
      <c r="A20" s="59" t="s">
        <v>408</v>
      </c>
      <c r="B20" s="75" t="s">
        <v>400</v>
      </c>
      <c r="C20" s="302" t="s">
        <v>424</v>
      </c>
      <c r="D20" s="61" t="s">
        <v>98</v>
      </c>
      <c r="E20" s="61">
        <v>3</v>
      </c>
      <c r="F20" s="16" t="s">
        <v>99</v>
      </c>
      <c r="G20" s="30" t="s">
        <v>266</v>
      </c>
      <c r="H20" s="30">
        <v>3</v>
      </c>
      <c r="I20" s="30"/>
      <c r="J20" s="92">
        <f t="shared" si="1"/>
        <v>9</v>
      </c>
      <c r="K20" s="93" t="str">
        <f t="shared" si="0"/>
        <v>Y</v>
      </c>
      <c r="L20" s="60"/>
      <c r="M20" s="61"/>
      <c r="N20" s="92">
        <f t="shared" si="3"/>
        <v>0</v>
      </c>
      <c r="O20" s="92" t="str">
        <f>IF(J20&gt;($C$2-1),"Y",IF(D20="Functional",(IF(F20="Y", "Y",(IF(J20&gt;(#REF!-1),"Y","N")))),"N"))</f>
        <v>Y</v>
      </c>
      <c r="P20" s="61"/>
      <c r="Q20" s="61"/>
      <c r="R20" s="61"/>
      <c r="S20" s="94"/>
    </row>
    <row r="21" spans="1:19" ht="25" x14ac:dyDescent="0.35">
      <c r="A21" s="59" t="s">
        <v>409</v>
      </c>
      <c r="B21" s="75" t="s">
        <v>425</v>
      </c>
      <c r="C21" s="302" t="s">
        <v>402</v>
      </c>
      <c r="D21" s="61" t="s">
        <v>98</v>
      </c>
      <c r="E21" s="61">
        <v>3</v>
      </c>
      <c r="F21" s="16" t="s">
        <v>99</v>
      </c>
      <c r="G21" s="95" t="s">
        <v>264</v>
      </c>
      <c r="H21" s="30">
        <v>3</v>
      </c>
      <c r="I21" s="30"/>
      <c r="J21" s="92"/>
      <c r="K21" s="93"/>
      <c r="L21" s="60"/>
      <c r="M21" s="61"/>
      <c r="N21" s="92"/>
      <c r="O21" s="92"/>
      <c r="P21" s="61"/>
      <c r="Q21" s="61"/>
      <c r="R21" s="61"/>
      <c r="S21" s="94"/>
    </row>
    <row r="22" spans="1:19" ht="37.5" x14ac:dyDescent="0.35">
      <c r="A22" s="59" t="s">
        <v>392</v>
      </c>
      <c r="B22" s="75" t="s">
        <v>414</v>
      </c>
      <c r="C22" s="75" t="s">
        <v>416</v>
      </c>
      <c r="D22" s="61" t="s">
        <v>98</v>
      </c>
      <c r="E22" s="61">
        <v>3</v>
      </c>
      <c r="F22" s="16" t="s">
        <v>106</v>
      </c>
      <c r="G22" s="59" t="s">
        <v>415</v>
      </c>
      <c r="H22" s="30">
        <v>2</v>
      </c>
      <c r="I22" s="61"/>
      <c r="J22" s="92">
        <v>3</v>
      </c>
      <c r="K22" s="93" t="str">
        <f t="shared" si="0"/>
        <v>Y</v>
      </c>
      <c r="L22" s="60"/>
      <c r="M22" s="61"/>
      <c r="N22" s="92">
        <f t="shared" si="3"/>
        <v>0</v>
      </c>
      <c r="O22" s="92" t="str">
        <f>IF(J22&gt;($C$2-1),"Y",IF(D22="Functional",(IF(F22="Y", "Y",(IF(J22&gt;(#REF!-1),"Y","N")))),"N"))</f>
        <v>Y</v>
      </c>
      <c r="P22" s="61"/>
      <c r="Q22" s="61"/>
      <c r="R22" s="61"/>
      <c r="S22" s="94"/>
    </row>
    <row r="23" spans="1:19" ht="25" x14ac:dyDescent="0.35">
      <c r="A23" s="59" t="s">
        <v>391</v>
      </c>
      <c r="B23" s="75" t="s">
        <v>414</v>
      </c>
      <c r="C23" s="75" t="s">
        <v>417</v>
      </c>
      <c r="D23" s="61" t="s">
        <v>98</v>
      </c>
      <c r="E23" s="61">
        <v>3</v>
      </c>
      <c r="F23" s="16" t="s">
        <v>99</v>
      </c>
      <c r="G23" s="30" t="s">
        <v>267</v>
      </c>
      <c r="H23" s="30">
        <v>2</v>
      </c>
      <c r="I23" s="61"/>
      <c r="J23" s="92">
        <v>3</v>
      </c>
      <c r="K23" s="93" t="str">
        <f t="shared" si="0"/>
        <v>Y</v>
      </c>
      <c r="L23" s="60"/>
      <c r="M23" s="61"/>
      <c r="N23" s="92">
        <f t="shared" si="3"/>
        <v>0</v>
      </c>
      <c r="O23" s="92" t="str">
        <f>IF(J23&gt;($C$2-1),"Y",IF(D23="Functional",(IF(F23="Y", "Y",(IF(J23&gt;(#REF!-1),"Y","N")))),"N"))</f>
        <v>Y</v>
      </c>
      <c r="P23" s="61"/>
      <c r="Q23" s="61"/>
      <c r="R23" s="61"/>
      <c r="S23" s="94"/>
    </row>
    <row r="24" spans="1:19" ht="69.75" customHeight="1" x14ac:dyDescent="0.35">
      <c r="A24" s="59" t="s">
        <v>390</v>
      </c>
      <c r="B24" s="75" t="s">
        <v>414</v>
      </c>
      <c r="C24" s="76" t="s">
        <v>268</v>
      </c>
      <c r="D24" s="30" t="s">
        <v>98</v>
      </c>
      <c r="E24" s="99">
        <v>4</v>
      </c>
      <c r="F24" s="100" t="s">
        <v>99</v>
      </c>
      <c r="G24" s="30" t="s">
        <v>418</v>
      </c>
      <c r="H24" s="30">
        <v>3</v>
      </c>
      <c r="I24" s="30"/>
      <c r="J24" s="92">
        <v>12</v>
      </c>
      <c r="K24" s="93" t="s">
        <v>99</v>
      </c>
      <c r="L24" s="60"/>
      <c r="M24" s="61"/>
      <c r="N24" s="92"/>
      <c r="O24" s="92"/>
      <c r="P24" s="61"/>
      <c r="Q24" s="61"/>
      <c r="R24" s="61"/>
      <c r="S24" s="94"/>
    </row>
    <row r="25" spans="1:19" ht="50" x14ac:dyDescent="0.35">
      <c r="A25" s="59" t="s">
        <v>389</v>
      </c>
      <c r="B25" s="75" t="s">
        <v>414</v>
      </c>
      <c r="C25" s="75" t="s">
        <v>419</v>
      </c>
      <c r="D25" s="61" t="s">
        <v>98</v>
      </c>
      <c r="E25" s="61">
        <v>3</v>
      </c>
      <c r="F25" s="16" t="s">
        <v>99</v>
      </c>
      <c r="G25" s="30" t="s">
        <v>420</v>
      </c>
      <c r="H25" s="30" t="s">
        <v>124</v>
      </c>
      <c r="I25" s="61"/>
      <c r="J25" s="92">
        <v>3</v>
      </c>
      <c r="K25" s="93" t="s">
        <v>99</v>
      </c>
      <c r="L25" s="60"/>
      <c r="M25" s="61"/>
      <c r="N25" s="92"/>
      <c r="O25" s="92"/>
      <c r="P25" s="61"/>
      <c r="Q25" s="61"/>
      <c r="R25" s="61"/>
      <c r="S25" s="94"/>
    </row>
    <row r="26" spans="1:19" ht="37.5" x14ac:dyDescent="0.35">
      <c r="A26" s="59" t="s">
        <v>389</v>
      </c>
      <c r="B26" s="75" t="s">
        <v>414</v>
      </c>
      <c r="C26" s="76" t="s">
        <v>269</v>
      </c>
      <c r="D26" s="61" t="s">
        <v>98</v>
      </c>
      <c r="E26" s="61">
        <v>3</v>
      </c>
      <c r="F26" s="16" t="s">
        <v>99</v>
      </c>
      <c r="G26" s="30" t="s">
        <v>270</v>
      </c>
      <c r="H26" s="30">
        <v>3</v>
      </c>
      <c r="I26" s="61"/>
      <c r="J26" s="92">
        <v>9</v>
      </c>
      <c r="K26" s="93" t="s">
        <v>99</v>
      </c>
      <c r="L26" s="60"/>
      <c r="M26" s="61"/>
      <c r="N26" s="92"/>
      <c r="O26" s="92"/>
      <c r="P26" s="61"/>
      <c r="Q26" s="61"/>
      <c r="R26" s="61"/>
      <c r="S26" s="94"/>
    </row>
    <row r="27" spans="1:19" ht="37.5" x14ac:dyDescent="0.35">
      <c r="A27" s="59" t="s">
        <v>388</v>
      </c>
      <c r="B27" s="76" t="s">
        <v>256</v>
      </c>
      <c r="C27" s="76" t="s">
        <v>271</v>
      </c>
      <c r="D27" s="30" t="s">
        <v>98</v>
      </c>
      <c r="E27" s="99">
        <v>4</v>
      </c>
      <c r="F27" s="100" t="s">
        <v>99</v>
      </c>
      <c r="G27" s="30" t="s">
        <v>272</v>
      </c>
      <c r="H27" s="30">
        <v>3</v>
      </c>
      <c r="I27" s="30"/>
      <c r="J27" s="92">
        <v>12</v>
      </c>
      <c r="K27" s="93" t="s">
        <v>99</v>
      </c>
      <c r="L27" s="60"/>
      <c r="M27" s="61"/>
      <c r="N27" s="92"/>
      <c r="O27" s="92"/>
      <c r="P27" s="61"/>
      <c r="Q27" s="61"/>
      <c r="R27" s="61"/>
      <c r="S27" s="94"/>
    </row>
    <row r="28" spans="1:19" ht="25" x14ac:dyDescent="0.35">
      <c r="A28" s="59" t="s">
        <v>387</v>
      </c>
      <c r="B28" s="101" t="s">
        <v>273</v>
      </c>
      <c r="C28" s="102" t="s">
        <v>274</v>
      </c>
      <c r="D28" s="102" t="s">
        <v>275</v>
      </c>
      <c r="E28" s="61">
        <v>3</v>
      </c>
      <c r="F28" s="16" t="s">
        <v>99</v>
      </c>
      <c r="G28" s="103" t="s">
        <v>276</v>
      </c>
      <c r="H28" s="30">
        <v>3</v>
      </c>
      <c r="I28" s="30"/>
      <c r="J28" s="92">
        <f>E28*H28</f>
        <v>9</v>
      </c>
      <c r="K28" s="93" t="str">
        <f t="shared" si="0"/>
        <v>Y</v>
      </c>
      <c r="L28" s="60"/>
      <c r="M28" s="61"/>
      <c r="N28" s="92">
        <f t="shared" ref="N28:N59" si="4">IF(COUNTIF(M28,"N/A"),"N/A",IF(COUNTIF(H28, "N/A"),"N/A",E28*M28))</f>
        <v>0</v>
      </c>
      <c r="O28" s="92" t="str">
        <f>IF(J28&gt;($C$2-1),"Y",IF(D28="Functional",(IF(F28="Y", "Y",(IF(J28&gt;(#REF!-1),"Y","N")))),"N"))</f>
        <v>Y</v>
      </c>
      <c r="P28" s="61"/>
      <c r="Q28" s="61"/>
      <c r="R28" s="61"/>
      <c r="S28" s="94"/>
    </row>
    <row r="29" spans="1:19" ht="75" x14ac:dyDescent="0.35">
      <c r="A29" s="59" t="s">
        <v>386</v>
      </c>
      <c r="B29" s="104" t="s">
        <v>277</v>
      </c>
      <c r="C29" s="105" t="s">
        <v>278</v>
      </c>
      <c r="D29" s="105" t="s">
        <v>275</v>
      </c>
      <c r="E29" s="61">
        <v>3</v>
      </c>
      <c r="F29" s="16" t="s">
        <v>99</v>
      </c>
      <c r="G29" s="106" t="s">
        <v>279</v>
      </c>
      <c r="H29" s="30">
        <v>3</v>
      </c>
      <c r="I29" s="30"/>
      <c r="J29" s="92">
        <f>E29*H29</f>
        <v>9</v>
      </c>
      <c r="K29" s="93" t="str">
        <f t="shared" si="0"/>
        <v>Y</v>
      </c>
      <c r="L29" s="60"/>
      <c r="M29" s="61"/>
      <c r="N29" s="92">
        <f t="shared" si="4"/>
        <v>0</v>
      </c>
      <c r="O29" s="92" t="str">
        <f>IF(J29&gt;($C$2-1),"Y",IF(D29="Functional",(IF(F29="Y", "Y",(IF(J29&gt;(#REF!-1),"Y","N")))),"N"))</f>
        <v>Y</v>
      </c>
      <c r="P29" s="61"/>
      <c r="Q29" s="61"/>
      <c r="R29" s="61"/>
      <c r="S29" s="94"/>
    </row>
    <row r="30" spans="1:19" ht="25" x14ac:dyDescent="0.35">
      <c r="A30" s="59" t="s">
        <v>385</v>
      </c>
      <c r="B30" s="104" t="s">
        <v>277</v>
      </c>
      <c r="C30" s="105" t="s">
        <v>280</v>
      </c>
      <c r="D30" s="105" t="s">
        <v>275</v>
      </c>
      <c r="E30" s="61">
        <v>3</v>
      </c>
      <c r="F30" s="16" t="s">
        <v>99</v>
      </c>
      <c r="G30" s="106" t="s">
        <v>281</v>
      </c>
      <c r="H30" s="30">
        <v>3</v>
      </c>
      <c r="I30" s="30"/>
      <c r="J30" s="92">
        <f>E30*H30</f>
        <v>9</v>
      </c>
      <c r="K30" s="93" t="str">
        <f t="shared" si="0"/>
        <v>Y</v>
      </c>
      <c r="L30" s="60"/>
      <c r="M30" s="61"/>
      <c r="N30" s="92">
        <f t="shared" si="4"/>
        <v>0</v>
      </c>
      <c r="O30" s="92" t="str">
        <f>IF(J30&gt;($C$2-1),"Y",IF(D30="Functional",(IF(F30="Y", "Y",(IF(J30&gt;(#REF!-1),"Y","N")))),"N"))</f>
        <v>Y</v>
      </c>
      <c r="P30" s="61"/>
      <c r="Q30" s="61"/>
      <c r="R30" s="61"/>
      <c r="S30" s="94"/>
    </row>
    <row r="31" spans="1:19" ht="25" x14ac:dyDescent="0.35">
      <c r="A31" s="59" t="s">
        <v>384</v>
      </c>
      <c r="B31" s="104" t="s">
        <v>277</v>
      </c>
      <c r="C31" s="105" t="s">
        <v>282</v>
      </c>
      <c r="D31" s="105" t="s">
        <v>275</v>
      </c>
      <c r="E31" s="61">
        <v>3</v>
      </c>
      <c r="F31" s="16" t="s">
        <v>99</v>
      </c>
      <c r="G31" s="106" t="s">
        <v>283</v>
      </c>
      <c r="H31" s="30">
        <v>3</v>
      </c>
      <c r="I31" s="30"/>
      <c r="J31" s="92">
        <f>E31*H31</f>
        <v>9</v>
      </c>
      <c r="K31" s="93" t="str">
        <f t="shared" si="0"/>
        <v>Y</v>
      </c>
      <c r="L31" s="60"/>
      <c r="M31" s="61"/>
      <c r="N31" s="92">
        <f t="shared" si="4"/>
        <v>0</v>
      </c>
      <c r="O31" s="92" t="str">
        <f>IF(J31&gt;($C$2-1),"Y",IF(D31="Functional",(IF(F31="Y", "Y",(IF(J31&gt;(#REF!-1),"Y","N")))),"N"))</f>
        <v>Y</v>
      </c>
      <c r="P31" s="61"/>
      <c r="Q31" s="61"/>
      <c r="R31" s="61"/>
      <c r="S31" s="94"/>
    </row>
    <row r="32" spans="1:19" x14ac:dyDescent="0.35">
      <c r="A32" s="59"/>
      <c r="B32" s="76"/>
      <c r="C32" s="76"/>
      <c r="D32" s="61"/>
      <c r="E32" s="61"/>
      <c r="F32" s="16"/>
      <c r="G32" s="30"/>
      <c r="H32" s="30"/>
      <c r="I32" s="61"/>
      <c r="J32" s="92"/>
      <c r="K32" s="93"/>
      <c r="L32" s="60"/>
      <c r="M32" s="61"/>
      <c r="N32" s="92">
        <f t="shared" si="4"/>
        <v>0</v>
      </c>
      <c r="O32" s="92" t="str">
        <f>IF(J32&gt;($C$2-1),"Y",IF(D32="Functional",(IF(F32="Y", "Y",(IF(J32&gt;(#REF!-1),"Y","N")))),"N"))</f>
        <v>Y</v>
      </c>
      <c r="P32" s="61"/>
      <c r="Q32" s="61"/>
      <c r="R32" s="61"/>
      <c r="S32" s="94"/>
    </row>
    <row r="33" spans="1:19" x14ac:dyDescent="0.35">
      <c r="A33" s="59"/>
      <c r="B33" s="76"/>
      <c r="C33" s="76"/>
      <c r="D33" s="61"/>
      <c r="E33" s="61"/>
      <c r="F33" s="16"/>
      <c r="G33" s="30"/>
      <c r="H33" s="30"/>
      <c r="I33" s="61"/>
      <c r="J33" s="92"/>
      <c r="K33" s="93"/>
      <c r="L33" s="60"/>
      <c r="M33" s="61"/>
      <c r="N33" s="92">
        <f t="shared" si="4"/>
        <v>0</v>
      </c>
      <c r="O33" s="92" t="str">
        <f>IF(J33&gt;($C$2-1),"Y",IF(D33="Functional",(IF(F33="Y", "Y",(IF(J33&gt;(#REF!-1),"Y","N")))),"N"))</f>
        <v>Y</v>
      </c>
      <c r="P33" s="61"/>
      <c r="Q33" s="61"/>
      <c r="R33" s="61"/>
      <c r="S33" s="94"/>
    </row>
    <row r="34" spans="1:19" x14ac:dyDescent="0.35">
      <c r="A34" s="59"/>
      <c r="B34" s="76"/>
      <c r="C34" s="76"/>
      <c r="D34" s="61"/>
      <c r="E34" s="61"/>
      <c r="F34" s="16"/>
      <c r="G34" s="30"/>
      <c r="H34" s="30"/>
      <c r="I34" s="61"/>
      <c r="J34" s="92"/>
      <c r="K34" s="93"/>
      <c r="L34" s="60"/>
      <c r="M34" s="61"/>
      <c r="N34" s="92">
        <f t="shared" si="4"/>
        <v>0</v>
      </c>
      <c r="O34" s="92" t="str">
        <f>IF(J34&gt;($C$2-1),"Y",IF(D34="Functional",(IF(F34="Y", "Y",(IF(J34&gt;(#REF!-1),"Y","N")))),"N"))</f>
        <v>Y</v>
      </c>
      <c r="P34" s="61"/>
      <c r="Q34" s="61"/>
      <c r="R34" s="61"/>
      <c r="S34" s="94"/>
    </row>
    <row r="35" spans="1:19" x14ac:dyDescent="0.35">
      <c r="A35" s="59"/>
      <c r="B35" s="76"/>
      <c r="C35" s="76"/>
      <c r="D35" s="61"/>
      <c r="E35" s="61"/>
      <c r="F35" s="16"/>
      <c r="G35" s="30"/>
      <c r="H35" s="30"/>
      <c r="I35" s="61"/>
      <c r="J35" s="92"/>
      <c r="K35" s="93"/>
      <c r="L35" s="60"/>
      <c r="M35" s="61"/>
      <c r="N35" s="92">
        <f t="shared" si="4"/>
        <v>0</v>
      </c>
      <c r="O35" s="92" t="str">
        <f>IF(J35&gt;($C$2-1),"Y",IF(D35="Functional",(IF(F35="Y", "Y",(IF(J35&gt;(#REF!-1),"Y","N")))),"N"))</f>
        <v>Y</v>
      </c>
      <c r="P35" s="61"/>
      <c r="Q35" s="61"/>
      <c r="R35" s="61"/>
      <c r="S35" s="94"/>
    </row>
    <row r="36" spans="1:19" x14ac:dyDescent="0.35">
      <c r="A36" s="59"/>
      <c r="B36" s="76"/>
      <c r="C36" s="76"/>
      <c r="D36" s="61"/>
      <c r="E36" s="61"/>
      <c r="F36" s="16"/>
      <c r="G36" s="30"/>
      <c r="H36" s="30"/>
      <c r="I36" s="61"/>
      <c r="J36" s="92"/>
      <c r="K36" s="93"/>
      <c r="L36" s="60"/>
      <c r="M36" s="61"/>
      <c r="N36" s="92">
        <f t="shared" si="4"/>
        <v>0</v>
      </c>
      <c r="O36" s="92" t="str">
        <f>IF(J36&gt;($C$2-1),"Y",IF(D36="Functional",(IF(F36="Y", "Y",(IF(J36&gt;(#REF!-1),"Y","N")))),"N"))</f>
        <v>Y</v>
      </c>
      <c r="P36" s="61"/>
      <c r="Q36" s="61"/>
      <c r="R36" s="61"/>
      <c r="S36" s="94"/>
    </row>
    <row r="37" spans="1:19" x14ac:dyDescent="0.35">
      <c r="A37" s="59"/>
      <c r="B37" s="76"/>
      <c r="C37" s="76"/>
      <c r="D37" s="61"/>
      <c r="E37" s="61"/>
      <c r="F37" s="16"/>
      <c r="G37" s="30"/>
      <c r="H37" s="30"/>
      <c r="I37" s="61"/>
      <c r="J37" s="92"/>
      <c r="K37" s="93"/>
      <c r="L37" s="60"/>
      <c r="M37" s="61"/>
      <c r="N37" s="92">
        <f t="shared" si="4"/>
        <v>0</v>
      </c>
      <c r="O37" s="92" t="str">
        <f>IF(J37&gt;($C$2-1),"Y",IF(D37="Functional",(IF(F37="Y", "Y",(IF(J37&gt;(#REF!-1),"Y","N")))),"N"))</f>
        <v>Y</v>
      </c>
      <c r="P37" s="61"/>
      <c r="Q37" s="61"/>
      <c r="R37" s="61"/>
      <c r="S37" s="94"/>
    </row>
    <row r="38" spans="1:19" x14ac:dyDescent="0.35">
      <c r="A38" s="59"/>
      <c r="B38" s="76"/>
      <c r="C38" s="76"/>
      <c r="D38" s="61"/>
      <c r="E38" s="61"/>
      <c r="F38" s="16"/>
      <c r="G38" s="30"/>
      <c r="H38" s="30"/>
      <c r="I38" s="61"/>
      <c r="J38" s="92"/>
      <c r="K38" s="93"/>
      <c r="L38" s="60"/>
      <c r="M38" s="61"/>
      <c r="N38" s="92">
        <f t="shared" si="4"/>
        <v>0</v>
      </c>
      <c r="O38" s="92" t="str">
        <f>IF(J38&gt;($C$2-1),"Y",IF(D38="Functional",(IF(F38="Y", "Y",(IF(J38&gt;(#REF!-1),"Y","N")))),"N"))</f>
        <v>Y</v>
      </c>
      <c r="P38" s="61"/>
      <c r="Q38" s="61"/>
      <c r="R38" s="61"/>
      <c r="S38" s="94"/>
    </row>
    <row r="39" spans="1:19" x14ac:dyDescent="0.35">
      <c r="A39" s="59"/>
      <c r="B39" s="76"/>
      <c r="C39" s="76"/>
      <c r="D39" s="61"/>
      <c r="E39" s="61"/>
      <c r="F39" s="16"/>
      <c r="G39" s="30"/>
      <c r="H39" s="30"/>
      <c r="I39" s="61"/>
      <c r="J39" s="92"/>
      <c r="K39" s="93"/>
      <c r="L39" s="60"/>
      <c r="M39" s="61"/>
      <c r="N39" s="92">
        <f t="shared" si="4"/>
        <v>0</v>
      </c>
      <c r="O39" s="92" t="str">
        <f>IF(J39&gt;($C$2-1),"Y",IF(D39="Functional",(IF(F39="Y", "Y",(IF(J39&gt;(#REF!-1),"Y","N")))),"N"))</f>
        <v>Y</v>
      </c>
      <c r="P39" s="61"/>
      <c r="Q39" s="61"/>
      <c r="R39" s="61"/>
      <c r="S39" s="94"/>
    </row>
    <row r="40" spans="1:19" x14ac:dyDescent="0.35">
      <c r="A40" s="59"/>
      <c r="B40" s="76"/>
      <c r="C40" s="76"/>
      <c r="D40" s="61"/>
      <c r="E40" s="61"/>
      <c r="F40" s="16"/>
      <c r="G40" s="30"/>
      <c r="H40" s="30"/>
      <c r="I40" s="61"/>
      <c r="J40" s="92"/>
      <c r="K40" s="93"/>
      <c r="L40" s="60"/>
      <c r="M40" s="61"/>
      <c r="N40" s="92">
        <f t="shared" si="4"/>
        <v>0</v>
      </c>
      <c r="O40" s="92" t="str">
        <f>IF(J40&gt;($C$2-1),"Y",IF(D40="Functional",(IF(F40="Y", "Y",(IF(J40&gt;(#REF!-1),"Y","N")))),"N"))</f>
        <v>Y</v>
      </c>
      <c r="P40" s="61"/>
      <c r="Q40" s="61"/>
      <c r="R40" s="61"/>
      <c r="S40" s="94"/>
    </row>
    <row r="41" spans="1:19" x14ac:dyDescent="0.35">
      <c r="A41" s="59"/>
      <c r="B41" s="76"/>
      <c r="C41" s="76"/>
      <c r="D41" s="61"/>
      <c r="E41" s="61"/>
      <c r="F41" s="16"/>
      <c r="G41" s="30"/>
      <c r="H41" s="30"/>
      <c r="I41" s="61"/>
      <c r="J41" s="92"/>
      <c r="K41" s="93"/>
      <c r="L41" s="60"/>
      <c r="M41" s="61"/>
      <c r="N41" s="92">
        <f t="shared" si="4"/>
        <v>0</v>
      </c>
      <c r="O41" s="92" t="str">
        <f>IF(J41&gt;($C$2-1),"Y",IF(D41="Functional",(IF(F41="Y", "Y",(IF(J41&gt;(#REF!-1),"Y","N")))),"N"))</f>
        <v>Y</v>
      </c>
      <c r="P41" s="61"/>
      <c r="Q41" s="61"/>
      <c r="R41" s="61"/>
      <c r="S41" s="94"/>
    </row>
    <row r="42" spans="1:19" x14ac:dyDescent="0.35">
      <c r="A42" s="59"/>
      <c r="B42" s="76"/>
      <c r="C42" s="76"/>
      <c r="D42" s="61"/>
      <c r="E42" s="61"/>
      <c r="F42" s="16"/>
      <c r="G42" s="30"/>
      <c r="H42" s="30"/>
      <c r="I42" s="61"/>
      <c r="J42" s="92"/>
      <c r="K42" s="93"/>
      <c r="L42" s="60"/>
      <c r="M42" s="61"/>
      <c r="N42" s="92">
        <f t="shared" si="4"/>
        <v>0</v>
      </c>
      <c r="O42" s="92" t="str">
        <f>IF(J42&gt;($C$2-1),"Y",IF(D42="Functional",(IF(F42="Y", "Y",(IF(J42&gt;(#REF!-1),"Y","N")))),"N"))</f>
        <v>Y</v>
      </c>
      <c r="P42" s="61"/>
      <c r="Q42" s="61"/>
      <c r="R42" s="61"/>
      <c r="S42" s="94"/>
    </row>
    <row r="43" spans="1:19" x14ac:dyDescent="0.35">
      <c r="A43" s="59"/>
      <c r="B43" s="76"/>
      <c r="C43" s="76"/>
      <c r="D43" s="61"/>
      <c r="E43" s="61"/>
      <c r="F43" s="16"/>
      <c r="G43" s="30"/>
      <c r="H43" s="30"/>
      <c r="I43" s="61"/>
      <c r="J43" s="92"/>
      <c r="K43" s="93"/>
      <c r="L43" s="60"/>
      <c r="M43" s="61"/>
      <c r="N43" s="92">
        <f t="shared" si="4"/>
        <v>0</v>
      </c>
      <c r="O43" s="92" t="str">
        <f>IF(J43&gt;($C$2-1),"Y",IF(D43="Functional",(IF(F43="Y", "Y",(IF(J43&gt;(#REF!-1),"Y","N")))),"N"))</f>
        <v>Y</v>
      </c>
      <c r="P43" s="61"/>
      <c r="Q43" s="61"/>
      <c r="R43" s="61"/>
      <c r="S43" s="94"/>
    </row>
    <row r="44" spans="1:19" x14ac:dyDescent="0.35">
      <c r="A44" s="59"/>
      <c r="B44" s="76"/>
      <c r="C44" s="76"/>
      <c r="D44" s="61"/>
      <c r="E44" s="61"/>
      <c r="F44" s="16"/>
      <c r="G44" s="30"/>
      <c r="H44" s="30"/>
      <c r="I44" s="61"/>
      <c r="J44" s="92"/>
      <c r="K44" s="93"/>
      <c r="L44" s="60"/>
      <c r="M44" s="61"/>
      <c r="N44" s="92">
        <f t="shared" si="4"/>
        <v>0</v>
      </c>
      <c r="O44" s="92" t="str">
        <f>IF(J44&gt;($C$2-1),"Y",IF(D44="Functional",(IF(F44="Y", "Y",(IF(J44&gt;(#REF!-1),"Y","N")))),"N"))</f>
        <v>Y</v>
      </c>
      <c r="P44" s="61"/>
      <c r="Q44" s="61"/>
      <c r="R44" s="61"/>
      <c r="S44" s="94"/>
    </row>
    <row r="45" spans="1:19" x14ac:dyDescent="0.35">
      <c r="A45" s="59"/>
      <c r="B45" s="76"/>
      <c r="C45" s="76"/>
      <c r="D45" s="61"/>
      <c r="E45" s="61"/>
      <c r="F45" s="16"/>
      <c r="G45" s="30"/>
      <c r="H45" s="30"/>
      <c r="I45" s="61"/>
      <c r="J45" s="92"/>
      <c r="K45" s="93"/>
      <c r="L45" s="60"/>
      <c r="M45" s="61"/>
      <c r="N45" s="92">
        <f t="shared" si="4"/>
        <v>0</v>
      </c>
      <c r="O45" s="92" t="str">
        <f>IF(J45&gt;($C$2-1),"Y",IF(D45="Functional",(IF(F45="Y", "Y",(IF(J45&gt;(#REF!-1),"Y","N")))),"N"))</f>
        <v>Y</v>
      </c>
      <c r="P45" s="61"/>
      <c r="Q45" s="61"/>
      <c r="R45" s="61"/>
      <c r="S45" s="94"/>
    </row>
    <row r="46" spans="1:19" x14ac:dyDescent="0.35">
      <c r="A46" s="59"/>
      <c r="B46" s="76"/>
      <c r="C46" s="107"/>
      <c r="D46" s="61"/>
      <c r="E46" s="61"/>
      <c r="F46" s="16"/>
      <c r="G46" s="30"/>
      <c r="H46" s="30"/>
      <c r="I46" s="61"/>
      <c r="J46" s="92"/>
      <c r="K46" s="93"/>
      <c r="L46" s="60"/>
      <c r="M46" s="61"/>
      <c r="N46" s="92">
        <f t="shared" si="4"/>
        <v>0</v>
      </c>
      <c r="O46" s="92" t="str">
        <f>IF(J46&gt;($C$2-1),"Y",IF(D46="Functional",(IF(F46="Y", "Y",(IF(J46&gt;(#REF!-1),"Y","N")))),"N"))</f>
        <v>Y</v>
      </c>
      <c r="P46" s="61"/>
      <c r="Q46" s="61"/>
      <c r="R46" s="61"/>
      <c r="S46" s="94"/>
    </row>
    <row r="47" spans="1:19" x14ac:dyDescent="0.35">
      <c r="A47" s="59"/>
      <c r="B47" s="76"/>
      <c r="C47" s="107"/>
      <c r="D47" s="61"/>
      <c r="E47" s="61"/>
      <c r="F47" s="16"/>
      <c r="G47" s="30"/>
      <c r="H47" s="30"/>
      <c r="I47" s="61"/>
      <c r="J47" s="92"/>
      <c r="K47" s="93"/>
      <c r="L47" s="60"/>
      <c r="M47" s="61"/>
      <c r="N47" s="92">
        <f t="shared" si="4"/>
        <v>0</v>
      </c>
      <c r="O47" s="92" t="str">
        <f>IF(J47&gt;($C$2-1),"Y",IF(D47="Functional",(IF(F47="Y", "Y",(IF(J47&gt;(#REF!-1),"Y","N")))),"N"))</f>
        <v>Y</v>
      </c>
      <c r="P47" s="61"/>
      <c r="Q47" s="61"/>
      <c r="R47" s="61"/>
      <c r="S47" s="94"/>
    </row>
    <row r="48" spans="1:19" x14ac:dyDescent="0.35">
      <c r="A48" s="59"/>
      <c r="B48" s="76"/>
      <c r="C48" s="107"/>
      <c r="D48" s="61"/>
      <c r="E48" s="61"/>
      <c r="F48" s="16"/>
      <c r="G48" s="30"/>
      <c r="H48" s="30"/>
      <c r="I48" s="61"/>
      <c r="J48" s="92"/>
      <c r="K48" s="93"/>
      <c r="L48" s="60"/>
      <c r="M48" s="61"/>
      <c r="N48" s="92">
        <f t="shared" si="4"/>
        <v>0</v>
      </c>
      <c r="O48" s="92" t="str">
        <f>IF(J48&gt;($C$2-1),"Y",IF(D48="Functional",(IF(F48="Y", "Y",(IF(J48&gt;(#REF!-1),"Y","N")))),"N"))</f>
        <v>Y</v>
      </c>
      <c r="P48" s="61"/>
      <c r="Q48" s="61"/>
      <c r="R48" s="61"/>
      <c r="S48" s="94"/>
    </row>
    <row r="49" spans="1:19" x14ac:dyDescent="0.35">
      <c r="A49" s="59"/>
      <c r="B49" s="76"/>
      <c r="C49" s="107"/>
      <c r="D49" s="61"/>
      <c r="E49" s="61"/>
      <c r="F49" s="16"/>
      <c r="G49" s="30"/>
      <c r="H49" s="30"/>
      <c r="I49" s="61"/>
      <c r="J49" s="92"/>
      <c r="K49" s="93"/>
      <c r="L49" s="60"/>
      <c r="M49" s="61"/>
      <c r="N49" s="92">
        <f t="shared" si="4"/>
        <v>0</v>
      </c>
      <c r="O49" s="92" t="str">
        <f>IF(J49&gt;($C$2-1),"Y",IF(D49="Functional",(IF(F49="Y", "Y",(IF(J49&gt;(#REF!-1),"Y","N")))),"N"))</f>
        <v>Y</v>
      </c>
      <c r="P49" s="61"/>
      <c r="Q49" s="61"/>
      <c r="R49" s="61"/>
      <c r="S49" s="94"/>
    </row>
    <row r="50" spans="1:19" x14ac:dyDescent="0.35">
      <c r="A50" s="59"/>
      <c r="B50" s="76"/>
      <c r="C50" s="76"/>
      <c r="D50" s="61"/>
      <c r="E50" s="61"/>
      <c r="F50" s="16"/>
      <c r="G50" s="30"/>
      <c r="H50" s="30"/>
      <c r="I50" s="61"/>
      <c r="J50" s="92"/>
      <c r="K50" s="93"/>
      <c r="L50" s="60"/>
      <c r="M50" s="61"/>
      <c r="N50" s="92">
        <f t="shared" si="4"/>
        <v>0</v>
      </c>
      <c r="O50" s="92" t="str">
        <f>IF(J50&gt;($C$2-1),"Y",IF(D50="Functional",(IF(F50="Y", "Y",(IF(J50&gt;(#REF!-1),"Y","N")))),"N"))</f>
        <v>Y</v>
      </c>
      <c r="P50" s="61"/>
      <c r="Q50" s="61"/>
      <c r="R50" s="61"/>
      <c r="S50" s="94"/>
    </row>
    <row r="51" spans="1:19" x14ac:dyDescent="0.35">
      <c r="A51" s="108"/>
      <c r="B51" s="76"/>
      <c r="C51" s="16"/>
      <c r="D51" s="61"/>
      <c r="E51" s="61"/>
      <c r="F51" s="16"/>
      <c r="G51" s="16"/>
      <c r="H51" s="30"/>
      <c r="I51" s="61"/>
      <c r="J51" s="92"/>
      <c r="K51" s="93"/>
      <c r="L51" s="60"/>
      <c r="M51" s="61"/>
      <c r="N51" s="92">
        <f t="shared" si="4"/>
        <v>0</v>
      </c>
      <c r="O51" s="92" t="str">
        <f>IF(J51&gt;($C$2-1),"Y",IF(D51="Functional",(IF(F51="Y", "Y",(IF(J51&gt;(#REF!-1),"Y","N")))),"N"))</f>
        <v>Y</v>
      </c>
      <c r="P51" s="61"/>
      <c r="Q51" s="61"/>
      <c r="R51" s="60"/>
      <c r="S51" s="94"/>
    </row>
    <row r="52" spans="1:19" x14ac:dyDescent="0.35">
      <c r="A52" s="108"/>
      <c r="B52" s="76"/>
      <c r="C52" s="16"/>
      <c r="D52" s="61"/>
      <c r="E52" s="61"/>
      <c r="F52" s="16"/>
      <c r="G52" s="16"/>
      <c r="H52" s="61"/>
      <c r="I52" s="16"/>
      <c r="J52" s="92"/>
      <c r="K52" s="93"/>
      <c r="L52" s="60"/>
      <c r="M52" s="61"/>
      <c r="N52" s="92">
        <f t="shared" si="4"/>
        <v>0</v>
      </c>
      <c r="O52" s="92" t="str">
        <f>IF(J52&gt;($C$2-1),"Y",IF(D52="Functional",(IF(F52="Y", "Y",(IF(J52&gt;(#REF!-1),"Y","N")))),"N"))</f>
        <v>Y</v>
      </c>
      <c r="P52" s="61"/>
      <c r="Q52" s="61"/>
      <c r="R52" s="60"/>
      <c r="S52" s="94"/>
    </row>
    <row r="53" spans="1:19" x14ac:dyDescent="0.35">
      <c r="A53" s="108"/>
      <c r="B53" s="76"/>
      <c r="C53" s="16"/>
      <c r="D53" s="61"/>
      <c r="E53" s="61"/>
      <c r="F53" s="16"/>
      <c r="G53" s="16"/>
      <c r="H53" s="61"/>
      <c r="I53" s="16"/>
      <c r="J53" s="92"/>
      <c r="K53" s="93"/>
      <c r="L53" s="60"/>
      <c r="M53" s="61"/>
      <c r="N53" s="92">
        <f t="shared" si="4"/>
        <v>0</v>
      </c>
      <c r="O53" s="92" t="str">
        <f>IF(J53&gt;($C$2-1),"Y",IF(D53="Functional",(IF(F53="Y", "Y",(IF(J53&gt;(#REF!-1),"Y","N")))),"N"))</f>
        <v>Y</v>
      </c>
      <c r="P53" s="61"/>
      <c r="Q53" s="61"/>
      <c r="R53" s="60"/>
      <c r="S53" s="94"/>
    </row>
    <row r="54" spans="1:19" x14ac:dyDescent="0.35">
      <c r="A54" s="108"/>
      <c r="B54" s="76"/>
      <c r="C54" s="16"/>
      <c r="D54" s="61"/>
      <c r="E54" s="61"/>
      <c r="F54" s="16"/>
      <c r="G54" s="16"/>
      <c r="H54" s="61"/>
      <c r="I54" s="16"/>
      <c r="J54" s="92"/>
      <c r="K54" s="93"/>
      <c r="L54" s="60"/>
      <c r="M54" s="61"/>
      <c r="N54" s="92">
        <f t="shared" si="4"/>
        <v>0</v>
      </c>
      <c r="O54" s="92" t="str">
        <f>IF(J54&gt;($C$2-1),"Y",IF(D54="Functional",(IF(F54="Y", "Y",(IF(J54&gt;(#REF!-1),"Y","N")))),"N"))</f>
        <v>Y</v>
      </c>
      <c r="P54" s="61"/>
      <c r="Q54" s="61"/>
      <c r="R54" s="60"/>
      <c r="S54" s="94"/>
    </row>
    <row r="55" spans="1:19" x14ac:dyDescent="0.35">
      <c r="A55" s="108"/>
      <c r="B55" s="76"/>
      <c r="C55" s="16"/>
      <c r="D55" s="61"/>
      <c r="E55" s="61"/>
      <c r="F55" s="16"/>
      <c r="G55" s="16"/>
      <c r="H55" s="61"/>
      <c r="I55" s="16"/>
      <c r="J55" s="92"/>
      <c r="K55" s="93"/>
      <c r="L55" s="60"/>
      <c r="M55" s="61"/>
      <c r="N55" s="92">
        <f t="shared" si="4"/>
        <v>0</v>
      </c>
      <c r="O55" s="92" t="str">
        <f>IF(J55&gt;($C$2-1),"Y",IF(D55="Functional",(IF(F55="Y", "Y",(IF(J55&gt;(#REF!-1),"Y","N")))),"N"))</f>
        <v>Y</v>
      </c>
      <c r="P55" s="61"/>
      <c r="Q55" s="61"/>
      <c r="R55" s="60"/>
      <c r="S55" s="94"/>
    </row>
    <row r="56" spans="1:19" x14ac:dyDescent="0.35">
      <c r="A56" s="108"/>
      <c r="B56" s="76"/>
      <c r="C56" s="16"/>
      <c r="D56" s="61"/>
      <c r="E56" s="61"/>
      <c r="F56" s="16"/>
      <c r="G56" s="16"/>
      <c r="H56" s="61"/>
      <c r="I56" s="16"/>
      <c r="J56" s="92"/>
      <c r="K56" s="93"/>
      <c r="L56" s="60"/>
      <c r="M56" s="61"/>
      <c r="N56" s="92">
        <f t="shared" si="4"/>
        <v>0</v>
      </c>
      <c r="O56" s="92" t="str">
        <f>IF(J56&gt;($C$2-1),"Y",IF(D56="Functional",(IF(F56="Y", "Y",(IF(J56&gt;(#REF!-1),"Y","N")))),"N"))</f>
        <v>Y</v>
      </c>
      <c r="P56" s="61"/>
      <c r="Q56" s="61"/>
      <c r="R56" s="60"/>
      <c r="S56" s="94"/>
    </row>
    <row r="57" spans="1:19" x14ac:dyDescent="0.35">
      <c r="A57" s="108"/>
      <c r="B57" s="76"/>
      <c r="C57" s="16"/>
      <c r="D57" s="61"/>
      <c r="E57" s="61"/>
      <c r="F57" s="61"/>
      <c r="G57" s="60"/>
      <c r="H57" s="61"/>
      <c r="I57" s="61"/>
      <c r="J57" s="92"/>
      <c r="K57" s="93"/>
      <c r="L57" s="60"/>
      <c r="M57" s="61"/>
      <c r="N57" s="92">
        <f t="shared" si="4"/>
        <v>0</v>
      </c>
      <c r="O57" s="92" t="str">
        <f>IF(J57&gt;($C$2-1),"Y",IF(D57="Functional",(IF(F57="Y", "Y",(IF(J57&gt;(#REF!-1),"Y","N")))),"N"))</f>
        <v>Y</v>
      </c>
      <c r="P57" s="61"/>
      <c r="Q57" s="61"/>
      <c r="R57" s="61"/>
      <c r="S57" s="94"/>
    </row>
    <row r="58" spans="1:19" x14ac:dyDescent="0.35">
      <c r="A58" s="108"/>
      <c r="B58" s="76"/>
      <c r="C58" s="16"/>
      <c r="D58" s="61"/>
      <c r="E58" s="61"/>
      <c r="F58" s="61"/>
      <c r="G58" s="60"/>
      <c r="H58" s="61"/>
      <c r="I58" s="61"/>
      <c r="J58" s="92"/>
      <c r="K58" s="93"/>
      <c r="L58" s="60"/>
      <c r="M58" s="61"/>
      <c r="N58" s="92">
        <f t="shared" si="4"/>
        <v>0</v>
      </c>
      <c r="O58" s="92" t="str">
        <f>IF(J58&gt;($C$2-1),"Y",IF(D58="Functional",(IF(F58="Y", "Y",(IF(J58&gt;(#REF!-1),"Y","N")))),"N"))</f>
        <v>Y</v>
      </c>
      <c r="P58" s="61"/>
      <c r="Q58" s="61"/>
      <c r="R58" s="61"/>
      <c r="S58" s="94"/>
    </row>
    <row r="59" spans="1:19" x14ac:dyDescent="0.35">
      <c r="A59" s="108"/>
      <c r="B59" s="76"/>
      <c r="C59" s="16"/>
      <c r="D59" s="61"/>
      <c r="E59" s="61"/>
      <c r="F59" s="61"/>
      <c r="G59" s="60"/>
      <c r="H59" s="61"/>
      <c r="I59" s="61"/>
      <c r="J59" s="92"/>
      <c r="K59" s="93"/>
      <c r="L59" s="60"/>
      <c r="M59" s="61"/>
      <c r="N59" s="92">
        <f t="shared" si="4"/>
        <v>0</v>
      </c>
      <c r="O59" s="92" t="str">
        <f>IF(J59&gt;($C$2-1),"Y",IF(D59="Functional",(IF(F59="Y", "Y",(IF(J59&gt;(#REF!-1),"Y","N")))),"N"))</f>
        <v>Y</v>
      </c>
      <c r="P59" s="61"/>
      <c r="Q59" s="61"/>
      <c r="R59" s="61"/>
      <c r="S59" s="94"/>
    </row>
    <row r="60" spans="1:19" x14ac:dyDescent="0.35">
      <c r="A60" s="108"/>
      <c r="B60" s="76"/>
      <c r="C60" s="109"/>
      <c r="D60" s="110"/>
      <c r="E60" s="61"/>
      <c r="F60" s="110"/>
      <c r="G60" s="111"/>
      <c r="H60" s="61"/>
      <c r="I60" s="61"/>
      <c r="J60" s="92"/>
      <c r="K60" s="93"/>
      <c r="L60" s="60"/>
      <c r="M60" s="61"/>
      <c r="N60" s="92">
        <f t="shared" ref="N60:N91" si="5">IF(COUNTIF(M60,"N/A"),"N/A",IF(COUNTIF(H60, "N/A"),"N/A",E60*M60))</f>
        <v>0</v>
      </c>
      <c r="O60" s="92" t="str">
        <f>IF(J60&gt;($C$2-1),"Y",IF(D60="Functional",(IF(F60="Y", "Y",(IF(J60&gt;(#REF!-1),"Y","N")))),"N"))</f>
        <v>Y</v>
      </c>
      <c r="P60" s="61"/>
      <c r="Q60" s="61"/>
      <c r="R60" s="61"/>
      <c r="S60" s="94"/>
    </row>
    <row r="61" spans="1:19" x14ac:dyDescent="0.35">
      <c r="A61" s="108"/>
      <c r="B61" s="76"/>
      <c r="C61" s="16"/>
      <c r="D61" s="110"/>
      <c r="E61" s="61"/>
      <c r="F61" s="61"/>
      <c r="G61" s="60"/>
      <c r="H61" s="61"/>
      <c r="I61" s="61"/>
      <c r="J61" s="92"/>
      <c r="K61" s="93"/>
      <c r="L61" s="60"/>
      <c r="M61" s="61"/>
      <c r="N61" s="92">
        <f t="shared" si="5"/>
        <v>0</v>
      </c>
      <c r="O61" s="92" t="str">
        <f>IF(J61&gt;($C$2-1),"Y",IF(D61="Functional",(IF(F61="Y", "Y",(IF(J61&gt;(#REF!-1),"Y","N")))),"N"))</f>
        <v>Y</v>
      </c>
      <c r="P61" s="61"/>
      <c r="Q61" s="61"/>
      <c r="R61" s="61"/>
      <c r="S61" s="94"/>
    </row>
    <row r="62" spans="1:19" x14ac:dyDescent="0.35">
      <c r="A62" s="108"/>
      <c r="B62" s="76"/>
      <c r="C62" s="16"/>
      <c r="D62" s="110"/>
      <c r="E62" s="61"/>
      <c r="F62" s="61"/>
      <c r="G62" s="60"/>
      <c r="H62" s="61"/>
      <c r="I62" s="61"/>
      <c r="J62" s="92"/>
      <c r="K62" s="93"/>
      <c r="L62" s="60"/>
      <c r="M62" s="61"/>
      <c r="N62" s="92">
        <f t="shared" si="5"/>
        <v>0</v>
      </c>
      <c r="O62" s="92" t="str">
        <f>IF(J62&gt;($C$2-1),"Y",IF(D62="Functional",(IF(F62="Y", "Y",(IF(J62&gt;(#REF!-1),"Y","N")))),"N"))</f>
        <v>Y</v>
      </c>
      <c r="P62" s="61"/>
      <c r="Q62" s="61"/>
      <c r="R62" s="61"/>
      <c r="S62" s="94"/>
    </row>
    <row r="63" spans="1:19" x14ac:dyDescent="0.35">
      <c r="A63" s="108"/>
      <c r="B63" s="76"/>
      <c r="C63" s="16"/>
      <c r="D63" s="110"/>
      <c r="E63" s="61"/>
      <c r="F63" s="61"/>
      <c r="G63" s="60"/>
      <c r="H63" s="61"/>
      <c r="I63" s="61"/>
      <c r="J63" s="92"/>
      <c r="K63" s="93"/>
      <c r="L63" s="60"/>
      <c r="M63" s="61"/>
      <c r="N63" s="92">
        <f t="shared" si="5"/>
        <v>0</v>
      </c>
      <c r="O63" s="92" t="str">
        <f>IF(J63&gt;($C$2-1),"Y",IF(D63="Functional",(IF(F63="Y", "Y",(IF(J63&gt;(#REF!-1),"Y","N")))),"N"))</f>
        <v>Y</v>
      </c>
      <c r="P63" s="61"/>
      <c r="Q63" s="61"/>
      <c r="R63" s="61"/>
      <c r="S63" s="94"/>
    </row>
    <row r="64" spans="1:19" x14ac:dyDescent="0.35">
      <c r="A64" s="108"/>
      <c r="B64" s="76"/>
      <c r="C64" s="16"/>
      <c r="D64" s="110"/>
      <c r="E64" s="61"/>
      <c r="F64" s="61"/>
      <c r="G64" s="60"/>
      <c r="H64" s="61"/>
      <c r="I64" s="61"/>
      <c r="J64" s="92"/>
      <c r="K64" s="93"/>
      <c r="L64" s="60"/>
      <c r="M64" s="61"/>
      <c r="N64" s="92">
        <f t="shared" si="5"/>
        <v>0</v>
      </c>
      <c r="O64" s="92" t="str">
        <f>IF(J64&gt;($C$2-1),"Y",IF(D64="Functional",(IF(F64="Y", "Y",(IF(J64&gt;(#REF!-1),"Y","N")))),"N"))</f>
        <v>Y</v>
      </c>
      <c r="P64" s="61"/>
      <c r="Q64" s="61"/>
      <c r="R64" s="61"/>
      <c r="S64" s="94"/>
    </row>
    <row r="65" spans="1:19" x14ac:dyDescent="0.35">
      <c r="A65" s="108"/>
      <c r="B65" s="76"/>
      <c r="C65" s="16"/>
      <c r="D65" s="61"/>
      <c r="E65" s="61"/>
      <c r="F65" s="61"/>
      <c r="G65" s="60"/>
      <c r="H65" s="61"/>
      <c r="I65" s="61"/>
      <c r="J65" s="92"/>
      <c r="K65" s="93"/>
      <c r="L65" s="60"/>
      <c r="M65" s="61"/>
      <c r="N65" s="92">
        <f t="shared" si="5"/>
        <v>0</v>
      </c>
      <c r="O65" s="92" t="str">
        <f>IF(J65&gt;($C$2-1),"Y",IF(D65="Functional",(IF(F65="Y", "Y",(IF(J65&gt;(#REF!-1),"Y","N")))),"N"))</f>
        <v>Y</v>
      </c>
      <c r="P65" s="61"/>
      <c r="Q65" s="61"/>
      <c r="R65" s="61"/>
      <c r="S65" s="94"/>
    </row>
    <row r="66" spans="1:19" x14ac:dyDescent="0.35">
      <c r="A66" s="108"/>
      <c r="B66" s="76"/>
      <c r="C66" s="16"/>
      <c r="D66" s="61"/>
      <c r="E66" s="61"/>
      <c r="F66" s="61"/>
      <c r="G66" s="60"/>
      <c r="H66" s="61"/>
      <c r="I66" s="61"/>
      <c r="J66" s="92"/>
      <c r="K66" s="93"/>
      <c r="L66" s="60"/>
      <c r="M66" s="61"/>
      <c r="N66" s="92">
        <f t="shared" si="5"/>
        <v>0</v>
      </c>
      <c r="O66" s="92" t="str">
        <f>IF(J66&gt;($C$2-1),"Y",IF(D66="Functional",(IF(F66="Y", "Y",(IF(J66&gt;(#REF!-1),"Y","N")))),"N"))</f>
        <v>Y</v>
      </c>
      <c r="P66" s="61"/>
      <c r="Q66" s="61"/>
      <c r="R66" s="61"/>
      <c r="S66" s="94"/>
    </row>
    <row r="67" spans="1:19" x14ac:dyDescent="0.35">
      <c r="A67" s="108"/>
      <c r="B67" s="76"/>
      <c r="C67" s="16"/>
      <c r="D67" s="61"/>
      <c r="E67" s="61"/>
      <c r="F67" s="61"/>
      <c r="G67" s="60"/>
      <c r="H67" s="61"/>
      <c r="I67" s="61"/>
      <c r="J67" s="92"/>
      <c r="K67" s="93"/>
      <c r="L67" s="60"/>
      <c r="M67" s="61"/>
      <c r="N67" s="92">
        <f t="shared" si="5"/>
        <v>0</v>
      </c>
      <c r="O67" s="92" t="str">
        <f>IF(J67&gt;($C$2-1),"Y",IF(D67="Functional",(IF(F67="Y", "Y",(IF(J67&gt;(#REF!-1),"Y","N")))),"N"))</f>
        <v>Y</v>
      </c>
      <c r="P67" s="61"/>
      <c r="Q67" s="61"/>
      <c r="R67" s="61"/>
      <c r="S67" s="94"/>
    </row>
    <row r="68" spans="1:19" x14ac:dyDescent="0.35">
      <c r="A68" s="108"/>
      <c r="B68" s="76"/>
      <c r="C68" s="112"/>
      <c r="D68" s="62"/>
      <c r="E68" s="61"/>
      <c r="F68" s="62"/>
      <c r="G68" s="63"/>
      <c r="H68" s="61"/>
      <c r="I68" s="61"/>
      <c r="J68" s="92"/>
      <c r="K68" s="93"/>
      <c r="L68" s="60"/>
      <c r="M68" s="61"/>
      <c r="N68" s="92">
        <f t="shared" si="5"/>
        <v>0</v>
      </c>
      <c r="O68" s="92" t="str">
        <f>IF(J68&gt;($C$2-1),"Y",IF(D68="Functional",(IF(F68="Y", "Y",(IF(J68&gt;(#REF!-1),"Y","N")))),"N"))</f>
        <v>Y</v>
      </c>
      <c r="P68" s="61"/>
      <c r="Q68" s="61"/>
      <c r="R68" s="61"/>
      <c r="S68" s="94"/>
    </row>
    <row r="69" spans="1:19" x14ac:dyDescent="0.35">
      <c r="A69" s="108"/>
      <c r="B69" s="76"/>
      <c r="C69" s="16"/>
      <c r="D69" s="61"/>
      <c r="E69" s="61"/>
      <c r="F69" s="61"/>
      <c r="G69" s="60"/>
      <c r="H69" s="61"/>
      <c r="I69" s="61"/>
      <c r="J69" s="92"/>
      <c r="K69" s="93"/>
      <c r="L69" s="94"/>
      <c r="M69" s="61"/>
      <c r="N69" s="92">
        <f t="shared" si="5"/>
        <v>0</v>
      </c>
      <c r="O69" s="92" t="str">
        <f>IF(J69&gt;($C$2-1),"Y",IF(D69="Functional",(IF(F69="Y", "Y",(IF(J69&gt;(#REF!-1),"Y","N")))),"N"))</f>
        <v>Y</v>
      </c>
      <c r="P69" s="61"/>
      <c r="Q69" s="61"/>
      <c r="R69" s="61"/>
      <c r="S69" s="94"/>
    </row>
    <row r="70" spans="1:19" x14ac:dyDescent="0.35">
      <c r="A70" s="108"/>
      <c r="B70" s="76"/>
      <c r="C70" s="16"/>
      <c r="D70" s="61"/>
      <c r="E70" s="61"/>
      <c r="F70" s="61"/>
      <c r="G70" s="60"/>
      <c r="H70" s="61"/>
      <c r="I70" s="61"/>
      <c r="J70" s="92"/>
      <c r="K70" s="93"/>
      <c r="L70" s="94"/>
      <c r="M70" s="61"/>
      <c r="N70" s="92">
        <f t="shared" si="5"/>
        <v>0</v>
      </c>
      <c r="O70" s="92" t="str">
        <f>IF(J70&gt;($C$2-1),"Y",IF(D70="Functional",(IF(F70="Y", "Y",(IF(J70&gt;(#REF!-1),"Y","N")))),"N"))</f>
        <v>Y</v>
      </c>
      <c r="P70" s="61"/>
      <c r="Q70" s="61"/>
      <c r="R70" s="61"/>
      <c r="S70" s="94"/>
    </row>
    <row r="71" spans="1:19" x14ac:dyDescent="0.35">
      <c r="A71" s="108"/>
      <c r="B71" s="76"/>
      <c r="C71" s="16"/>
      <c r="D71" s="61"/>
      <c r="E71" s="61"/>
      <c r="F71" s="61"/>
      <c r="G71" s="60"/>
      <c r="H71" s="61"/>
      <c r="I71" s="61"/>
      <c r="J71" s="92"/>
      <c r="K71" s="93"/>
      <c r="L71" s="60"/>
      <c r="M71" s="61"/>
      <c r="N71" s="92">
        <f t="shared" si="5"/>
        <v>0</v>
      </c>
      <c r="O71" s="92" t="str">
        <f>IF(J71&gt;($C$2-1),"Y",IF(D71="Functional",(IF(F71="Y", "Y",(IF(J71&gt;(#REF!-1),"Y","N")))),"N"))</f>
        <v>Y</v>
      </c>
      <c r="P71" s="61"/>
      <c r="Q71" s="61"/>
      <c r="R71" s="61"/>
      <c r="S71" s="94"/>
    </row>
    <row r="72" spans="1:19" x14ac:dyDescent="0.35">
      <c r="A72" s="108"/>
      <c r="B72" s="76"/>
      <c r="C72" s="16"/>
      <c r="D72" s="61"/>
      <c r="E72" s="61"/>
      <c r="F72" s="61"/>
      <c r="G72" s="111"/>
      <c r="H72" s="61"/>
      <c r="I72" s="61"/>
      <c r="J72" s="92"/>
      <c r="K72" s="93"/>
      <c r="L72" s="60"/>
      <c r="M72" s="61"/>
      <c r="N72" s="92">
        <f t="shared" si="5"/>
        <v>0</v>
      </c>
      <c r="O72" s="92" t="str">
        <f>IF(J72&gt;($C$2-1),"Y",IF(D72="Functional",(IF(F72="Y", "Y",(IF(J72&gt;(#REF!-1),"Y","N")))),"N"))</f>
        <v>Y</v>
      </c>
      <c r="P72" s="61"/>
      <c r="Q72" s="61"/>
      <c r="R72" s="61"/>
      <c r="S72" s="94"/>
    </row>
    <row r="73" spans="1:19" x14ac:dyDescent="0.35">
      <c r="A73" s="108"/>
      <c r="B73" s="76"/>
      <c r="C73" s="16"/>
      <c r="D73" s="61"/>
      <c r="E73" s="61"/>
      <c r="F73" s="61"/>
      <c r="G73" s="111"/>
      <c r="H73" s="61"/>
      <c r="I73" s="61"/>
      <c r="J73" s="92"/>
      <c r="K73" s="93"/>
      <c r="L73" s="60"/>
      <c r="M73" s="61"/>
      <c r="N73" s="92">
        <f t="shared" si="5"/>
        <v>0</v>
      </c>
      <c r="O73" s="92" t="str">
        <f>IF(J73&gt;($C$2-1),"Y",IF(D73="Functional",(IF(F73="Y", "Y",(IF(J73&gt;(#REF!-1),"Y","N")))),"N"))</f>
        <v>Y</v>
      </c>
      <c r="P73" s="61"/>
      <c r="Q73" s="61"/>
      <c r="R73" s="61"/>
      <c r="S73" s="94"/>
    </row>
    <row r="74" spans="1:19" x14ac:dyDescent="0.35">
      <c r="A74" s="108"/>
      <c r="B74" s="76"/>
      <c r="C74" s="16"/>
      <c r="D74" s="61"/>
      <c r="E74" s="61"/>
      <c r="F74" s="61"/>
      <c r="G74" s="111"/>
      <c r="H74" s="61"/>
      <c r="I74" s="61"/>
      <c r="J74" s="92"/>
      <c r="K74" s="93"/>
      <c r="L74" s="60"/>
      <c r="M74" s="61"/>
      <c r="N74" s="92">
        <f t="shared" si="5"/>
        <v>0</v>
      </c>
      <c r="O74" s="92" t="str">
        <f>IF(J74&gt;($C$2-1),"Y",IF(D74="Functional",(IF(F74="Y", "Y",(IF(J74&gt;(#REF!-1),"Y","N")))),"N"))</f>
        <v>Y</v>
      </c>
      <c r="P74" s="61"/>
      <c r="Q74" s="61"/>
      <c r="R74" s="61"/>
      <c r="S74" s="94"/>
    </row>
    <row r="75" spans="1:19" x14ac:dyDescent="0.35">
      <c r="A75" s="108"/>
      <c r="B75" s="76"/>
      <c r="C75" s="16"/>
      <c r="D75" s="61"/>
      <c r="E75" s="61"/>
      <c r="F75" s="61"/>
      <c r="G75" s="111"/>
      <c r="H75" s="61"/>
      <c r="I75" s="61"/>
      <c r="J75" s="92"/>
      <c r="K75" s="93"/>
      <c r="M75" s="61"/>
      <c r="N75" s="92">
        <f t="shared" si="5"/>
        <v>0</v>
      </c>
      <c r="O75" s="92" t="str">
        <f>IF(J75&gt;($C$2-1),"Y",IF(D75="Functional",(IF(F75="Y", "Y",(IF(J75&gt;(#REF!-1),"Y","N")))),"N"))</f>
        <v>Y</v>
      </c>
      <c r="P75" s="61"/>
      <c r="Q75" s="61"/>
      <c r="R75" s="61"/>
      <c r="S75" s="94"/>
    </row>
    <row r="76" spans="1:19" x14ac:dyDescent="0.35">
      <c r="A76" s="108"/>
      <c r="B76" s="76"/>
      <c r="C76" s="16"/>
      <c r="D76" s="61"/>
      <c r="E76" s="61"/>
      <c r="F76" s="61"/>
      <c r="G76" s="64"/>
      <c r="H76" s="61"/>
      <c r="I76" s="61"/>
      <c r="J76" s="92"/>
      <c r="K76" s="93"/>
      <c r="L76" s="60"/>
      <c r="M76" s="61"/>
      <c r="N76" s="92">
        <f t="shared" si="5"/>
        <v>0</v>
      </c>
      <c r="O76" s="92" t="str">
        <f>IF(J76&gt;($C$2-1),"Y",IF(D76="Functional",(IF(F76="Y", "Y",(IF(J76&gt;(#REF!-1),"Y","N")))),"N"))</f>
        <v>Y</v>
      </c>
      <c r="P76" s="61"/>
      <c r="Q76" s="61"/>
      <c r="R76" s="61"/>
      <c r="S76" s="94"/>
    </row>
    <row r="77" spans="1:19" x14ac:dyDescent="0.35">
      <c r="A77" s="108"/>
      <c r="B77" s="76"/>
      <c r="C77" s="16"/>
      <c r="D77" s="61"/>
      <c r="E77" s="61"/>
      <c r="F77" s="61"/>
      <c r="G77" s="60"/>
      <c r="H77" s="61"/>
      <c r="I77" s="61"/>
      <c r="J77" s="92"/>
      <c r="K77" s="93"/>
      <c r="L77" s="60"/>
      <c r="M77" s="61"/>
      <c r="N77" s="92">
        <f t="shared" si="5"/>
        <v>0</v>
      </c>
      <c r="O77" s="92" t="str">
        <f>IF(J77&gt;($C$2-1),"Y",IF(D77="Functional",(IF(F77="Y", "Y",(IF(J77&gt;(#REF!-1),"Y","N")))),"N"))</f>
        <v>Y</v>
      </c>
      <c r="P77" s="61"/>
      <c r="Q77" s="61"/>
      <c r="R77" s="61"/>
      <c r="S77" s="94"/>
    </row>
    <row r="78" spans="1:19" x14ac:dyDescent="0.35">
      <c r="A78" s="108"/>
      <c r="B78" s="76"/>
      <c r="C78" s="16"/>
      <c r="D78" s="61"/>
      <c r="E78" s="61"/>
      <c r="F78" s="61"/>
      <c r="G78" s="60"/>
      <c r="H78" s="61"/>
      <c r="I78" s="61"/>
      <c r="J78" s="92"/>
      <c r="K78" s="93"/>
      <c r="L78" s="60"/>
      <c r="M78" s="61"/>
      <c r="N78" s="92">
        <f t="shared" si="5"/>
        <v>0</v>
      </c>
      <c r="O78" s="92" t="str">
        <f>IF(J78&gt;($C$2-1),"Y",IF(D78="Functional",(IF(F78="Y", "Y",(IF(J78&gt;(#REF!-1),"Y","N")))),"N"))</f>
        <v>Y</v>
      </c>
      <c r="P78" s="61"/>
      <c r="Q78" s="61"/>
      <c r="R78" s="61"/>
      <c r="S78" s="94"/>
    </row>
    <row r="79" spans="1:19" x14ac:dyDescent="0.35">
      <c r="A79" s="108"/>
      <c r="B79" s="76"/>
      <c r="C79" s="16"/>
      <c r="D79" s="61"/>
      <c r="E79" s="61"/>
      <c r="F79" s="61"/>
      <c r="G79" s="61"/>
      <c r="H79" s="61"/>
      <c r="I79" s="61"/>
      <c r="J79" s="92"/>
      <c r="K79" s="93"/>
      <c r="L79" s="60"/>
      <c r="M79" s="61"/>
      <c r="N79" s="92">
        <f t="shared" si="5"/>
        <v>0</v>
      </c>
      <c r="O79" s="92" t="str">
        <f>IF(J79&gt;($C$2-1),"Y",IF(D79="Functional",(IF(F79="Y", "Y",(IF(J79&gt;(#REF!-1),"Y","N")))),"N"))</f>
        <v>Y</v>
      </c>
      <c r="P79" s="61"/>
      <c r="Q79" s="61"/>
      <c r="R79" s="61"/>
      <c r="S79" s="94"/>
    </row>
    <row r="80" spans="1:19" x14ac:dyDescent="0.35">
      <c r="A80" s="108"/>
      <c r="B80" s="76"/>
      <c r="C80" s="16"/>
      <c r="D80" s="61"/>
      <c r="E80" s="61"/>
      <c r="F80" s="61"/>
      <c r="G80" s="61"/>
      <c r="H80" s="61"/>
      <c r="I80" s="61"/>
      <c r="J80" s="92"/>
      <c r="K80" s="93"/>
      <c r="L80" s="60"/>
      <c r="M80" s="61"/>
      <c r="N80" s="92">
        <f t="shared" si="5"/>
        <v>0</v>
      </c>
      <c r="O80" s="92" t="str">
        <f>IF(J80&gt;($C$2-1),"Y",IF(D80="Functional",(IF(F80="Y", "Y",(IF(J80&gt;(#REF!-1),"Y","N")))),"N"))</f>
        <v>Y</v>
      </c>
      <c r="P80" s="61"/>
      <c r="Q80" s="61"/>
      <c r="R80" s="61"/>
      <c r="S80" s="94"/>
    </row>
    <row r="81" spans="1:19" x14ac:dyDescent="0.35">
      <c r="A81" s="108"/>
      <c r="B81" s="76"/>
      <c r="C81" s="16"/>
      <c r="D81" s="61"/>
      <c r="E81" s="61"/>
      <c r="F81" s="61"/>
      <c r="G81" s="61"/>
      <c r="H81" s="61"/>
      <c r="I81" s="61"/>
      <c r="J81" s="92"/>
      <c r="K81" s="93"/>
      <c r="L81" s="60"/>
      <c r="M81" s="61"/>
      <c r="N81" s="92">
        <f t="shared" si="5"/>
        <v>0</v>
      </c>
      <c r="O81" s="92" t="str">
        <f>IF(J81&gt;($C$2-1),"Y",IF(D81="Functional",(IF(F81="Y", "Y",(IF(J81&gt;(#REF!-1),"Y","N")))),"N"))</f>
        <v>Y</v>
      </c>
      <c r="P81" s="61"/>
      <c r="Q81" s="61"/>
      <c r="R81" s="61"/>
      <c r="S81" s="94"/>
    </row>
    <row r="82" spans="1:19" x14ac:dyDescent="0.35">
      <c r="A82" s="108"/>
      <c r="B82" s="76"/>
      <c r="C82" s="16"/>
      <c r="D82" s="61"/>
      <c r="E82" s="61"/>
      <c r="F82" s="61"/>
      <c r="G82" s="61"/>
      <c r="H82" s="61"/>
      <c r="I82" s="61"/>
      <c r="J82" s="92"/>
      <c r="K82" s="93"/>
      <c r="L82" s="60"/>
      <c r="M82" s="61"/>
      <c r="N82" s="92">
        <f t="shared" si="5"/>
        <v>0</v>
      </c>
      <c r="O82" s="92" t="str">
        <f>IF(J82&gt;($C$2-1),"Y",IF(D82="Functional",(IF(F82="Y", "Y",(IF(J82&gt;(#REF!-1),"Y","N")))),"N"))</f>
        <v>Y</v>
      </c>
      <c r="P82" s="61"/>
      <c r="Q82" s="61"/>
      <c r="R82" s="61"/>
      <c r="S82" s="94"/>
    </row>
    <row r="83" spans="1:19" x14ac:dyDescent="0.35">
      <c r="A83" s="108"/>
      <c r="B83" s="76"/>
      <c r="C83" s="16"/>
      <c r="D83" s="61"/>
      <c r="E83" s="61"/>
      <c r="F83" s="61"/>
      <c r="G83" s="61"/>
      <c r="H83" s="61"/>
      <c r="I83" s="61"/>
      <c r="J83" s="92"/>
      <c r="K83" s="93"/>
      <c r="L83" s="60"/>
      <c r="M83" s="61"/>
      <c r="N83" s="92">
        <f t="shared" si="5"/>
        <v>0</v>
      </c>
      <c r="O83" s="92" t="str">
        <f>IF(J83&gt;($C$2-1),"Y",IF(D83="Functional",(IF(F83="Y", "Y",(IF(J83&gt;(#REF!-1),"Y","N")))),"N"))</f>
        <v>Y</v>
      </c>
      <c r="P83" s="61"/>
      <c r="Q83" s="61"/>
      <c r="R83" s="61"/>
      <c r="S83" s="94"/>
    </row>
    <row r="84" spans="1:19" x14ac:dyDescent="0.35">
      <c r="A84" s="108"/>
      <c r="B84" s="76"/>
      <c r="C84" s="16"/>
      <c r="D84" s="61"/>
      <c r="E84" s="61"/>
      <c r="F84" s="61"/>
      <c r="G84" s="61"/>
      <c r="H84" s="61"/>
      <c r="I84" s="61"/>
      <c r="J84" s="92"/>
      <c r="K84" s="93"/>
      <c r="L84" s="94"/>
      <c r="M84" s="61"/>
      <c r="N84" s="92">
        <f t="shared" si="5"/>
        <v>0</v>
      </c>
      <c r="O84" s="92" t="str">
        <f>IF(J84&gt;($C$2-1),"Y",IF(D84="Functional",(IF(F84="Y", "Y",(IF(J84&gt;(#REF!-1),"Y","N")))),"N"))</f>
        <v>Y</v>
      </c>
      <c r="P84" s="61"/>
      <c r="Q84" s="61"/>
      <c r="R84" s="61"/>
      <c r="S84" s="94"/>
    </row>
    <row r="85" spans="1:19" x14ac:dyDescent="0.35">
      <c r="A85" s="108"/>
      <c r="B85" s="76"/>
      <c r="C85" s="16"/>
      <c r="D85" s="61"/>
      <c r="E85" s="61"/>
      <c r="F85" s="61"/>
      <c r="G85" s="61"/>
      <c r="H85" s="61"/>
      <c r="I85" s="61"/>
      <c r="J85" s="92"/>
      <c r="K85" s="93"/>
      <c r="L85" s="94"/>
      <c r="M85" s="61"/>
      <c r="N85" s="92">
        <f t="shared" si="5"/>
        <v>0</v>
      </c>
      <c r="O85" s="92" t="str">
        <f>IF(J85&gt;($C$2-1),"Y",IF(D85="Functional",(IF(F85="Y", "Y",(IF(J85&gt;(#REF!-1),"Y","N")))),"N"))</f>
        <v>Y</v>
      </c>
      <c r="P85" s="61"/>
      <c r="Q85" s="61"/>
      <c r="R85" s="61"/>
      <c r="S85" s="94"/>
    </row>
    <row r="86" spans="1:19" x14ac:dyDescent="0.35">
      <c r="A86" s="108"/>
      <c r="B86" s="76"/>
      <c r="C86" s="16"/>
      <c r="D86" s="61"/>
      <c r="E86" s="61"/>
      <c r="F86" s="61"/>
      <c r="G86" s="61"/>
      <c r="H86" s="61"/>
      <c r="I86" s="61"/>
      <c r="J86" s="92"/>
      <c r="K86" s="93"/>
      <c r="L86" s="94"/>
      <c r="M86" s="61"/>
      <c r="N86" s="92">
        <f t="shared" si="5"/>
        <v>0</v>
      </c>
      <c r="O86" s="92" t="str">
        <f>IF(J86&gt;($C$2-1),"Y",IF(D86="Functional",(IF(F86="Y", "Y",(IF(J86&gt;(#REF!-1),"Y","N")))),"N"))</f>
        <v>Y</v>
      </c>
      <c r="P86" s="61"/>
      <c r="Q86" s="61"/>
      <c r="R86" s="61"/>
      <c r="S86" s="94"/>
    </row>
    <row r="87" spans="1:19" x14ac:dyDescent="0.35">
      <c r="A87" s="108"/>
      <c r="B87" s="76"/>
      <c r="C87" s="16"/>
      <c r="D87" s="61"/>
      <c r="E87" s="61"/>
      <c r="F87" s="61"/>
      <c r="G87" s="61"/>
      <c r="H87" s="61"/>
      <c r="I87" s="61"/>
      <c r="J87" s="92"/>
      <c r="K87" s="93"/>
      <c r="L87" s="94"/>
      <c r="M87" s="61"/>
      <c r="N87" s="92">
        <f t="shared" si="5"/>
        <v>0</v>
      </c>
      <c r="O87" s="92" t="str">
        <f>IF(J87&gt;($C$2-1),"Y",IF(D87="Functional",(IF(F87="Y", "Y",(IF(J87&gt;(#REF!-1),"Y","N")))),"N"))</f>
        <v>Y</v>
      </c>
      <c r="P87" s="61"/>
      <c r="Q87" s="61"/>
      <c r="R87" s="61"/>
      <c r="S87" s="94"/>
    </row>
    <row r="88" spans="1:19" x14ac:dyDescent="0.35">
      <c r="A88" s="108"/>
      <c r="B88" s="76"/>
      <c r="C88" s="16"/>
      <c r="D88" s="61"/>
      <c r="E88" s="61"/>
      <c r="F88" s="61"/>
      <c r="G88" s="61"/>
      <c r="H88" s="61"/>
      <c r="I88" s="61"/>
      <c r="J88" s="92"/>
      <c r="K88" s="93"/>
      <c r="L88" s="61"/>
      <c r="M88" s="61"/>
      <c r="N88" s="92">
        <f t="shared" si="5"/>
        <v>0</v>
      </c>
      <c r="O88" s="92" t="str">
        <f>IF(J88&gt;($C$2-1),"Y",IF(D88="Functional",(IF(F88="Y", "Y",(IF(J88&gt;(#REF!-1),"Y","N")))),"N"))</f>
        <v>Y</v>
      </c>
      <c r="P88" s="61"/>
      <c r="Q88" s="61"/>
      <c r="R88" s="61"/>
      <c r="S88" s="94"/>
    </row>
    <row r="89" spans="1:19" x14ac:dyDescent="0.35">
      <c r="A89" s="108"/>
      <c r="B89" s="76"/>
      <c r="C89" s="16"/>
      <c r="D89" s="61"/>
      <c r="E89" s="61"/>
      <c r="F89" s="61"/>
      <c r="G89" s="61"/>
      <c r="H89" s="61"/>
      <c r="I89" s="61"/>
      <c r="J89" s="92"/>
      <c r="K89" s="93"/>
      <c r="L89" s="60"/>
      <c r="M89" s="61"/>
      <c r="N89" s="92">
        <f t="shared" si="5"/>
        <v>0</v>
      </c>
      <c r="O89" s="92" t="str">
        <f>IF(J89&gt;($C$2-1),"Y",IF(D89="Functional",(IF(F89="Y", "Y",(IF(J89&gt;(#REF!-1),"Y","N")))),"N"))</f>
        <v>Y</v>
      </c>
      <c r="P89" s="61"/>
      <c r="Q89" s="61"/>
      <c r="R89" s="61"/>
      <c r="S89" s="94"/>
    </row>
    <row r="90" spans="1:19" x14ac:dyDescent="0.35">
      <c r="A90" s="108"/>
      <c r="B90" s="76"/>
      <c r="C90" s="16"/>
      <c r="D90" s="61"/>
      <c r="E90" s="61"/>
      <c r="F90" s="61"/>
      <c r="G90" s="61"/>
      <c r="H90" s="61"/>
      <c r="I90" s="61"/>
      <c r="J90" s="92"/>
      <c r="K90" s="93"/>
      <c r="L90" s="60"/>
      <c r="M90" s="61"/>
      <c r="N90" s="92">
        <f t="shared" si="5"/>
        <v>0</v>
      </c>
      <c r="O90" s="92" t="str">
        <f>IF(J90&gt;($C$2-1),"Y",IF(D90="Functional",(IF(F90="Y", "Y",(IF(J90&gt;(#REF!-1),"Y","N")))),"N"))</f>
        <v>Y</v>
      </c>
      <c r="P90" s="61"/>
      <c r="Q90" s="61"/>
      <c r="R90" s="61"/>
      <c r="S90" s="94"/>
    </row>
    <row r="91" spans="1:19" x14ac:dyDescent="0.35">
      <c r="A91" s="108"/>
      <c r="B91" s="76"/>
      <c r="C91" s="16"/>
      <c r="D91" s="61"/>
      <c r="E91" s="61"/>
      <c r="F91" s="61"/>
      <c r="G91" s="61"/>
      <c r="H91" s="61"/>
      <c r="I91" s="61"/>
      <c r="J91" s="92"/>
      <c r="K91" s="93"/>
      <c r="L91" s="60"/>
      <c r="M91" s="61"/>
      <c r="N91" s="92">
        <f t="shared" si="5"/>
        <v>0</v>
      </c>
      <c r="O91" s="92" t="str">
        <f>IF(J91&gt;($C$2-1),"Y",IF(D91="Functional",(IF(F91="Y", "Y",(IF(J91&gt;(#REF!-1),"Y","N")))),"N"))</f>
        <v>Y</v>
      </c>
      <c r="P91" s="61"/>
      <c r="Q91" s="61"/>
      <c r="R91" s="61"/>
      <c r="S91" s="94"/>
    </row>
    <row r="92" spans="1:19" x14ac:dyDescent="0.35">
      <c r="A92" s="108"/>
      <c r="B92" s="76"/>
      <c r="C92" s="16"/>
      <c r="D92" s="61"/>
      <c r="E92" s="61"/>
      <c r="F92" s="61"/>
      <c r="G92" s="61"/>
      <c r="H92" s="61"/>
      <c r="I92" s="61"/>
      <c r="J92" s="92"/>
      <c r="K92" s="93"/>
      <c r="L92" s="60"/>
      <c r="M92" s="61"/>
      <c r="N92" s="92">
        <f t="shared" ref="N92:N107" si="6">IF(COUNTIF(M92,"N/A"),"N/A",IF(COUNTIF(H92, "N/A"),"N/A",E92*M92))</f>
        <v>0</v>
      </c>
      <c r="O92" s="92" t="str">
        <f>IF(J92&gt;($C$2-1),"Y",IF(D92="Functional",(IF(F92="Y", "Y",(IF(J92&gt;(#REF!-1),"Y","N")))),"N"))</f>
        <v>Y</v>
      </c>
      <c r="P92" s="61"/>
      <c r="Q92" s="61"/>
      <c r="R92" s="61"/>
      <c r="S92" s="94"/>
    </row>
    <row r="93" spans="1:19" x14ac:dyDescent="0.35">
      <c r="A93" s="108"/>
      <c r="B93" s="76"/>
      <c r="C93" s="16"/>
      <c r="D93" s="61"/>
      <c r="E93" s="61"/>
      <c r="F93" s="61"/>
      <c r="G93" s="61"/>
      <c r="H93" s="61"/>
      <c r="I93" s="61"/>
      <c r="J93" s="92"/>
      <c r="K93" s="93"/>
      <c r="L93" s="60"/>
      <c r="M93" s="61"/>
      <c r="N93" s="92">
        <f t="shared" si="6"/>
        <v>0</v>
      </c>
      <c r="O93" s="92" t="str">
        <f>IF(J93&gt;($C$2-1),"Y",IF(D93="Functional",(IF(F93="Y", "Y",(IF(J93&gt;(#REF!-1),"Y","N")))),"N"))</f>
        <v>Y</v>
      </c>
      <c r="P93" s="61"/>
      <c r="Q93" s="61"/>
      <c r="R93" s="61"/>
      <c r="S93" s="94"/>
    </row>
    <row r="94" spans="1:19" x14ac:dyDescent="0.35">
      <c r="A94" s="108"/>
      <c r="B94" s="76"/>
      <c r="C94" s="16"/>
      <c r="D94" s="61"/>
      <c r="E94" s="61"/>
      <c r="F94" s="61"/>
      <c r="G94" s="61"/>
      <c r="H94" s="61"/>
      <c r="I94" s="61"/>
      <c r="J94" s="92"/>
      <c r="K94" s="93"/>
      <c r="L94" s="60"/>
      <c r="M94" s="61"/>
      <c r="N94" s="92">
        <f t="shared" si="6"/>
        <v>0</v>
      </c>
      <c r="O94" s="92" t="str">
        <f>IF(J94&gt;($C$2-1),"Y",IF(D94="Functional",(IF(F94="Y", "Y",(IF(J94&gt;(#REF!-1),"Y","N")))),"N"))</f>
        <v>Y</v>
      </c>
      <c r="P94" s="61"/>
      <c r="Q94" s="61"/>
      <c r="R94" s="61"/>
      <c r="S94" s="94"/>
    </row>
    <row r="95" spans="1:19" x14ac:dyDescent="0.35">
      <c r="A95" s="108"/>
      <c r="B95" s="76"/>
      <c r="C95" s="16"/>
      <c r="D95" s="61"/>
      <c r="E95" s="61"/>
      <c r="F95" s="61"/>
      <c r="G95" s="61"/>
      <c r="H95" s="61"/>
      <c r="I95" s="61"/>
      <c r="J95" s="92"/>
      <c r="K95" s="93"/>
      <c r="L95" s="60"/>
      <c r="M95" s="61"/>
      <c r="N95" s="92">
        <f t="shared" si="6"/>
        <v>0</v>
      </c>
      <c r="O95" s="92" t="str">
        <f>IF(J95&gt;($C$2-1),"Y",IF(D95="Functional",(IF(F95="Y", "Y",(IF(J95&gt;(#REF!-1),"Y","N")))),"N"))</f>
        <v>Y</v>
      </c>
      <c r="P95" s="61"/>
      <c r="Q95" s="61"/>
      <c r="R95" s="61"/>
      <c r="S95" s="94"/>
    </row>
    <row r="96" spans="1:19" x14ac:dyDescent="0.35">
      <c r="A96" s="108"/>
      <c r="B96" s="76"/>
      <c r="C96" s="16"/>
      <c r="D96" s="61"/>
      <c r="E96" s="61"/>
      <c r="F96" s="61"/>
      <c r="G96" s="61"/>
      <c r="H96" s="61"/>
      <c r="I96" s="61"/>
      <c r="J96" s="92"/>
      <c r="K96" s="93"/>
      <c r="L96" s="94"/>
      <c r="M96" s="61"/>
      <c r="N96" s="92">
        <f t="shared" si="6"/>
        <v>0</v>
      </c>
      <c r="O96" s="92" t="str">
        <f>IF(J96&gt;($C$2-1),"Y",IF(D96="Functional",(IF(F96="Y", "Y",(IF(J96&gt;(#REF!-1),"Y","N")))),"N"))</f>
        <v>Y</v>
      </c>
      <c r="P96" s="61"/>
      <c r="Q96" s="61"/>
      <c r="R96" s="61"/>
      <c r="S96" s="94"/>
    </row>
    <row r="97" spans="1:19" x14ac:dyDescent="0.35">
      <c r="A97" s="108"/>
      <c r="B97" s="76"/>
      <c r="C97" s="16"/>
      <c r="D97" s="61"/>
      <c r="E97" s="61"/>
      <c r="F97" s="61"/>
      <c r="G97" s="61"/>
      <c r="H97" s="61"/>
      <c r="I97" s="61"/>
      <c r="J97" s="92"/>
      <c r="K97" s="93"/>
      <c r="L97" s="94"/>
      <c r="M97" s="61"/>
      <c r="N97" s="92">
        <f t="shared" si="6"/>
        <v>0</v>
      </c>
      <c r="O97" s="92" t="str">
        <f>IF(J97&gt;($C$2-1),"Y",IF(D97="Functional",(IF(F97="Y", "Y",(IF(J97&gt;(#REF!-1),"Y","N")))),"N"))</f>
        <v>Y</v>
      </c>
      <c r="P97" s="61"/>
      <c r="Q97" s="61"/>
      <c r="R97" s="61"/>
      <c r="S97" s="94"/>
    </row>
    <row r="98" spans="1:19" x14ac:dyDescent="0.35">
      <c r="A98" s="108"/>
      <c r="B98" s="76"/>
      <c r="C98" s="16"/>
      <c r="D98" s="61"/>
      <c r="E98" s="61"/>
      <c r="F98" s="61"/>
      <c r="G98" s="61"/>
      <c r="H98" s="61"/>
      <c r="I98" s="61"/>
      <c r="J98" s="92"/>
      <c r="K98" s="93"/>
      <c r="L98" s="60"/>
      <c r="M98" s="61"/>
      <c r="N98" s="92">
        <f t="shared" si="6"/>
        <v>0</v>
      </c>
      <c r="O98" s="92" t="str">
        <f>IF(J98&gt;($C$2-1),"Y",IF(D98="Functional",(IF(F98="Y", "Y",(IF(J98&gt;(#REF!-1),"Y","N")))),"N"))</f>
        <v>Y</v>
      </c>
      <c r="P98" s="61"/>
      <c r="Q98" s="61"/>
      <c r="R98" s="61"/>
      <c r="S98" s="94"/>
    </row>
    <row r="99" spans="1:19" x14ac:dyDescent="0.35">
      <c r="A99" s="108"/>
      <c r="B99" s="76"/>
      <c r="C99" s="16"/>
      <c r="D99" s="61"/>
      <c r="E99" s="61"/>
      <c r="F99" s="61"/>
      <c r="G99" s="61"/>
      <c r="H99" s="61"/>
      <c r="I99" s="61"/>
      <c r="J99" s="92"/>
      <c r="K99" s="93"/>
      <c r="M99" s="61"/>
      <c r="N99" s="92">
        <f t="shared" si="6"/>
        <v>0</v>
      </c>
      <c r="O99" s="92" t="str">
        <f>IF(J99&gt;($C$2-1),"Y",IF(D99="Functional",(IF(F99="Y", "Y",(IF(J99&gt;(#REF!-1),"Y","N")))),"N"))</f>
        <v>Y</v>
      </c>
      <c r="P99" s="61"/>
      <c r="Q99" s="61"/>
      <c r="R99" s="61"/>
      <c r="S99" s="94"/>
    </row>
    <row r="100" spans="1:19" x14ac:dyDescent="0.35">
      <c r="A100" s="108"/>
      <c r="B100" s="76"/>
      <c r="C100" s="16"/>
      <c r="D100" s="61"/>
      <c r="E100" s="61"/>
      <c r="F100" s="61"/>
      <c r="G100" s="61"/>
      <c r="H100" s="61"/>
      <c r="I100" s="61"/>
      <c r="J100" s="92"/>
      <c r="K100" s="93"/>
      <c r="L100" s="94"/>
      <c r="M100" s="61"/>
      <c r="N100" s="92">
        <f t="shared" si="6"/>
        <v>0</v>
      </c>
      <c r="O100" s="92" t="str">
        <f>IF(J100&gt;($C$2-1),"Y",IF(D100="Functional",(IF(F100="Y", "Y",(IF(J100&gt;(#REF!-1),"Y","N")))),"N"))</f>
        <v>Y</v>
      </c>
      <c r="P100" s="61"/>
      <c r="Q100" s="61"/>
      <c r="R100" s="61"/>
      <c r="S100" s="94"/>
    </row>
    <row r="101" spans="1:19" x14ac:dyDescent="0.35">
      <c r="A101" s="108"/>
      <c r="B101" s="76"/>
      <c r="C101" s="16"/>
      <c r="D101" s="61"/>
      <c r="E101" s="61"/>
      <c r="F101" s="61"/>
      <c r="G101" s="61"/>
      <c r="H101" s="61"/>
      <c r="I101" s="61"/>
      <c r="J101" s="92"/>
      <c r="K101" s="93"/>
      <c r="L101" s="94"/>
      <c r="M101" s="61"/>
      <c r="N101" s="92">
        <f t="shared" si="6"/>
        <v>0</v>
      </c>
      <c r="O101" s="92" t="str">
        <f>IF(J101&gt;($C$2-1),"Y",IF(D101="Functional",(IF(F101="Y", "Y",(IF(J101&gt;(#REF!-1),"Y","N")))),"N"))</f>
        <v>Y</v>
      </c>
      <c r="P101" s="61"/>
      <c r="Q101" s="61"/>
      <c r="R101" s="61"/>
      <c r="S101" s="94"/>
    </row>
    <row r="102" spans="1:19" x14ac:dyDescent="0.35">
      <c r="A102" s="108"/>
      <c r="B102" s="76"/>
      <c r="C102" s="16"/>
      <c r="D102" s="61"/>
      <c r="E102" s="61"/>
      <c r="F102" s="61"/>
      <c r="G102" s="61"/>
      <c r="H102" s="61"/>
      <c r="I102" s="61"/>
      <c r="J102" s="92"/>
      <c r="K102" s="93"/>
      <c r="L102" s="94"/>
      <c r="M102" s="61"/>
      <c r="N102" s="92">
        <f t="shared" si="6"/>
        <v>0</v>
      </c>
      <c r="O102" s="92" t="str">
        <f>IF(J102&gt;($C$2-1),"Y",IF(D102="Functional",(IF(F102="Y", "Y",(IF(J102&gt;(#REF!-1),"Y","N")))),"N"))</f>
        <v>Y</v>
      </c>
      <c r="P102" s="61"/>
      <c r="Q102" s="61"/>
      <c r="R102" s="61"/>
      <c r="S102" s="94"/>
    </row>
    <row r="103" spans="1:19" x14ac:dyDescent="0.35">
      <c r="A103" s="108"/>
      <c r="B103" s="76"/>
      <c r="C103" s="16"/>
      <c r="D103" s="61"/>
      <c r="E103" s="61"/>
      <c r="F103" s="61"/>
      <c r="G103" s="61"/>
      <c r="H103" s="61"/>
      <c r="I103" s="61"/>
      <c r="J103" s="92"/>
      <c r="K103" s="93"/>
      <c r="L103" s="94"/>
      <c r="M103" s="61"/>
      <c r="N103" s="92">
        <f t="shared" si="6"/>
        <v>0</v>
      </c>
      <c r="O103" s="92" t="str">
        <f>IF(J103&gt;($C$2-1),"Y",IF(D103="Functional",(IF(F103="Y", "Y",(IF(J103&gt;(#REF!-1),"Y","N")))),"N"))</f>
        <v>Y</v>
      </c>
      <c r="P103" s="61"/>
      <c r="Q103" s="61"/>
      <c r="R103" s="61"/>
      <c r="S103" s="94"/>
    </row>
    <row r="104" spans="1:19" x14ac:dyDescent="0.35">
      <c r="A104" s="108"/>
      <c r="B104" s="76"/>
      <c r="C104" s="16"/>
      <c r="D104" s="61"/>
      <c r="E104" s="61"/>
      <c r="F104" s="61"/>
      <c r="G104" s="61"/>
      <c r="H104" s="61"/>
      <c r="I104" s="61"/>
      <c r="J104" s="92"/>
      <c r="K104" s="93"/>
      <c r="L104" s="94"/>
      <c r="M104" s="61"/>
      <c r="N104" s="92">
        <f t="shared" si="6"/>
        <v>0</v>
      </c>
      <c r="O104" s="92" t="str">
        <f>IF(J104&gt;($C$2-1),"Y",IF(D104="Functional",(IF(F104="Y", "Y",(IF(J104&gt;(#REF!-1),"Y","N")))),"N"))</f>
        <v>Y</v>
      </c>
      <c r="P104" s="61"/>
      <c r="Q104" s="61"/>
      <c r="R104" s="61"/>
      <c r="S104" s="94"/>
    </row>
    <row r="105" spans="1:19" x14ac:dyDescent="0.35">
      <c r="A105" s="108"/>
      <c r="B105" s="76"/>
      <c r="C105" s="16"/>
      <c r="D105" s="61"/>
      <c r="E105" s="61"/>
      <c r="F105" s="61"/>
      <c r="G105" s="61"/>
      <c r="H105" s="61"/>
      <c r="I105" s="61"/>
      <c r="J105" s="92"/>
      <c r="K105" s="93"/>
      <c r="L105" s="61"/>
      <c r="M105" s="61"/>
      <c r="N105" s="92">
        <f t="shared" si="6"/>
        <v>0</v>
      </c>
      <c r="O105" s="92" t="str">
        <f>IF(J105&gt;($C$2-1),"Y",IF(D105="Functional",(IF(F105="Y", "Y",(IF(J105&gt;(#REF!-1),"Y","N")))),"N"))</f>
        <v>Y</v>
      </c>
      <c r="P105" s="61"/>
      <c r="Q105" s="61"/>
      <c r="R105" s="61"/>
      <c r="S105" s="94"/>
    </row>
    <row r="106" spans="1:19" x14ac:dyDescent="0.35">
      <c r="A106" s="108"/>
      <c r="B106" s="76"/>
      <c r="C106" s="16"/>
      <c r="D106" s="61"/>
      <c r="E106" s="61"/>
      <c r="F106" s="61"/>
      <c r="G106" s="61"/>
      <c r="H106" s="61"/>
      <c r="I106" s="61"/>
      <c r="J106" s="92"/>
      <c r="K106" s="93"/>
      <c r="L106" s="61"/>
      <c r="M106" s="61"/>
      <c r="N106" s="92">
        <f t="shared" si="6"/>
        <v>0</v>
      </c>
      <c r="O106" s="92" t="str">
        <f>IF(J106&gt;($C$2-1),"Y",IF(D106="Functional",(IF(F106="Y", "Y",(IF(J106&gt;(#REF!-1),"Y","N")))),"N"))</f>
        <v>Y</v>
      </c>
      <c r="P106" s="61"/>
      <c r="Q106" s="61"/>
      <c r="R106" s="61"/>
      <c r="S106" s="94"/>
    </row>
    <row r="107" spans="1:19" x14ac:dyDescent="0.35">
      <c r="A107" s="108"/>
      <c r="B107" s="76"/>
      <c r="C107" s="16"/>
      <c r="D107" s="61"/>
      <c r="E107" s="61"/>
      <c r="F107" s="61"/>
      <c r="G107" s="61"/>
      <c r="H107" s="61"/>
      <c r="I107" s="61"/>
      <c r="J107" s="92"/>
      <c r="K107" s="93"/>
      <c r="L107" s="61"/>
      <c r="M107" s="61"/>
      <c r="N107" s="92">
        <f t="shared" si="6"/>
        <v>0</v>
      </c>
      <c r="O107" s="92" t="str">
        <f>IF(J107&gt;($C$2-1),"Y",IF(D107="Functional",(IF(F107="Y", "Y",(IF(J107&gt;(#REF!-1),"Y","N")))),"N"))</f>
        <v>Y</v>
      </c>
      <c r="P107" s="61"/>
      <c r="Q107" s="61"/>
      <c r="R107" s="61"/>
      <c r="S107" s="94"/>
    </row>
    <row r="108" spans="1:19" x14ac:dyDescent="0.35">
      <c r="C108" s="1"/>
      <c r="G108" s="1"/>
    </row>
    <row r="109" spans="1:19" x14ac:dyDescent="0.35">
      <c r="C109" s="1"/>
      <c r="G109" s="1"/>
    </row>
    <row r="110" spans="1:19" x14ac:dyDescent="0.35">
      <c r="C110" s="1"/>
      <c r="G110" s="1"/>
    </row>
    <row r="111" spans="1:19" x14ac:dyDescent="0.35">
      <c r="C111" s="1"/>
      <c r="G111" s="1"/>
    </row>
    <row r="112" spans="1:19" x14ac:dyDescent="0.35">
      <c r="C112" s="1"/>
      <c r="G112" s="1"/>
    </row>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sheetData>
  <autoFilter ref="A8:AC107" xr:uid="{D5B0229D-F25F-40EE-960A-634C3833B3B3}"/>
  <mergeCells count="1">
    <mergeCell ref="A1:B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9">
        <x14:dataValidation type="list" allowBlank="1" showInputMessage="1" showErrorMessage="1" xr:uid="{EB6A2DE3-5124-584C-94DE-FB123FD72FC1}">
          <x14:formula1>
            <xm:f>'Pick Lists'!$M$2:$M$8</xm:f>
          </x14:formula1>
          <xm:sqref>R57:R76 R78:R107 Q9:Q107</xm:sqref>
        </x14:dataValidation>
        <x14:dataValidation type="list" allowBlank="1" showInputMessage="1" showErrorMessage="1" xr:uid="{9CFEBF86-761B-4E5F-9327-169EA02EB09A}">
          <x14:formula1>
            <xm:f>'Pick Lists'!$C$2:$C$5</xm:f>
          </x14:formula1>
          <xm:sqref>C1</xm:sqref>
        </x14:dataValidation>
        <x14:dataValidation type="list" allowBlank="1" showInputMessage="1" showErrorMessage="1" xr:uid="{5AE36AF8-03BB-4A39-8827-D2E594C76BBE}">
          <x14:formula1>
            <xm:f>'Pick Lists'!$S$2:$S$17</xm:f>
          </x14:formula1>
          <xm:sqref>C2</xm:sqref>
        </x14:dataValidation>
        <x14:dataValidation type="list" allowBlank="1" showInputMessage="1" showErrorMessage="1" xr:uid="{0A5FB46F-FC76-49FE-AF0A-8BDCB473ABCB}">
          <x14:formula1>
            <xm:f>'Pick Lists'!$U$2:$U$12</xm:f>
          </x14:formula1>
          <xm:sqref>C4:C6 B4 D4</xm:sqref>
        </x14:dataValidation>
        <x14:dataValidation type="list" allowBlank="1" showInputMessage="1" showErrorMessage="1" xr:uid="{624F7CF8-F00F-E449-94FD-B29EDAB6D8AD}">
          <x14:formula1>
            <xm:f>'Pick Lists'!$E$2:$E$6</xm:f>
          </x14:formula1>
          <xm:sqref>E32:E107 E14 E17:E26</xm:sqref>
        </x14:dataValidation>
        <x14:dataValidation type="list" allowBlank="1" showInputMessage="1" showErrorMessage="1" xr:uid="{F61DC8C0-14CD-2648-8AFA-48809E13C754}">
          <x14:formula1>
            <xm:f>'Pick Lists'!$G$2:$G$7</xm:f>
          </x14:formula1>
          <xm:sqref>H11:H15 H17:H107 M9:M107</xm:sqref>
        </x14:dataValidation>
        <x14:dataValidation type="list" allowBlank="1" showInputMessage="1" showErrorMessage="1" xr:uid="{189061EC-2923-44AF-8DEB-50E85FA2EA1D}">
          <x14:formula1>
            <xm:f>'Pick Lists'!$Q$2:$Q$3</xm:f>
          </x14:formula1>
          <xm:sqref>F32:F107 F14 S9:S107 F17:F26</xm:sqref>
        </x14:dataValidation>
        <x14:dataValidation type="list" allowBlank="1" showInputMessage="1" showErrorMessage="1" xr:uid="{2159E25E-4B25-DE43-A45B-64AD1AB1A606}">
          <x14:formula1>
            <xm:f>'Pick Lists'!$A$2:$A$10</xm:f>
          </x14:formula1>
          <xm:sqref>D32:E107 D14:E14 D17:E26</xm:sqref>
        </x14:dataValidation>
        <x14:dataValidation type="list" allowBlank="1" showInputMessage="1" showErrorMessage="1" xr:uid="{AAD1A9D4-1B77-E44B-8277-4903665FC531}">
          <x14:formula1>
            <xm:f>'Pick Lists'!$K$2:$K$7</xm:f>
          </x14:formula1>
          <xm:sqref>P9:P107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25DB7-5BC5-7440-99D5-35A357DE8C42}">
  <sheetPr codeName="Sheet10">
    <tabColor rgb="FF92D050"/>
  </sheetPr>
  <dimension ref="A1:I50"/>
  <sheetViews>
    <sheetView zoomScale="50" zoomScaleNormal="80" workbookViewId="0">
      <selection activeCell="J20" sqref="J20"/>
    </sheetView>
  </sheetViews>
  <sheetFormatPr defaultColWidth="11" defaultRowHeight="15.5" x14ac:dyDescent="0.35"/>
  <cols>
    <col min="1" max="1" width="18.9140625" style="73" customWidth="1"/>
    <col min="2" max="2" width="34.5" style="74" customWidth="1"/>
    <col min="3" max="6" width="34.5" style="73" customWidth="1"/>
    <col min="7" max="7" width="22.4140625" style="73" customWidth="1"/>
    <col min="8" max="8" width="67" style="73" customWidth="1"/>
    <col min="9" max="16384" width="11" style="73"/>
  </cols>
  <sheetData>
    <row r="1" spans="1:8" ht="69.900000000000006" customHeight="1" x14ac:dyDescent="0.65">
      <c r="A1" s="133"/>
      <c r="B1" s="134" t="s">
        <v>284</v>
      </c>
      <c r="C1" s="135"/>
      <c r="D1" s="135"/>
      <c r="E1" s="135"/>
      <c r="F1" s="135"/>
      <c r="G1" s="135"/>
    </row>
    <row r="2" spans="1:8" ht="69.900000000000006" customHeight="1" x14ac:dyDescent="0.35">
      <c r="A2" s="133"/>
      <c r="B2" s="135"/>
      <c r="C2" s="135"/>
      <c r="D2" s="135"/>
      <c r="E2" s="135"/>
      <c r="F2" s="135"/>
      <c r="G2" s="135"/>
    </row>
    <row r="3" spans="1:8" ht="36" customHeight="1" x14ac:dyDescent="0.35">
      <c r="A3" s="206"/>
      <c r="B3" s="207"/>
      <c r="C3" s="207"/>
      <c r="D3" s="207"/>
      <c r="E3" s="206"/>
      <c r="F3" s="206"/>
      <c r="G3" s="206"/>
      <c r="H3" s="206"/>
    </row>
    <row r="4" spans="1:8" ht="30.75" customHeight="1" x14ac:dyDescent="0.35">
      <c r="A4" s="206"/>
      <c r="B4" s="349" t="s">
        <v>285</v>
      </c>
      <c r="C4" s="349"/>
      <c r="D4" s="349"/>
      <c r="E4" s="206"/>
      <c r="F4" s="206"/>
      <c r="G4" s="206"/>
      <c r="H4" s="206"/>
    </row>
    <row r="5" spans="1:8" ht="26.15" customHeight="1" x14ac:dyDescent="0.35">
      <c r="A5" s="206"/>
      <c r="B5" s="206"/>
      <c r="C5" s="206"/>
      <c r="D5" s="206"/>
      <c r="E5" s="206"/>
      <c r="F5" s="206"/>
      <c r="G5" s="206"/>
      <c r="H5" s="206"/>
    </row>
    <row r="6" spans="1:8" ht="32.25" customHeight="1" x14ac:dyDescent="0.35">
      <c r="A6" s="206"/>
      <c r="B6" s="349" t="s">
        <v>286</v>
      </c>
      <c r="C6" s="349"/>
      <c r="D6" s="349"/>
      <c r="E6" s="206"/>
      <c r="F6" s="206"/>
      <c r="G6" s="206"/>
      <c r="H6" s="206"/>
    </row>
    <row r="7" spans="1:8" ht="7.5" customHeight="1" x14ac:dyDescent="0.35">
      <c r="A7" s="208"/>
      <c r="B7" s="208"/>
      <c r="C7" s="208"/>
      <c r="D7" s="208"/>
      <c r="E7" s="206"/>
      <c r="F7" s="206"/>
      <c r="G7" s="206"/>
      <c r="H7" s="206"/>
    </row>
    <row r="8" spans="1:8" x14ac:dyDescent="0.35">
      <c r="A8" s="206"/>
      <c r="B8" s="350" t="s">
        <v>287</v>
      </c>
      <c r="C8" s="350"/>
      <c r="D8" s="350"/>
      <c r="E8" s="206"/>
      <c r="F8" s="206"/>
      <c r="G8" s="206"/>
      <c r="H8" s="206"/>
    </row>
    <row r="9" spans="1:8" ht="16.5" customHeight="1" x14ac:dyDescent="0.35">
      <c r="A9" s="206"/>
      <c r="B9" s="206"/>
      <c r="C9" s="208"/>
      <c r="D9" s="208"/>
      <c r="E9" s="206"/>
      <c r="F9" s="206"/>
      <c r="G9" s="206"/>
      <c r="H9" s="206"/>
    </row>
    <row r="10" spans="1:8" ht="33.9" customHeight="1" x14ac:dyDescent="0.35">
      <c r="A10" s="294" t="s">
        <v>288</v>
      </c>
      <c r="B10" s="295" t="s">
        <v>289</v>
      </c>
      <c r="C10" s="295"/>
      <c r="D10" s="295"/>
      <c r="E10" s="295"/>
      <c r="F10" s="293"/>
      <c r="G10" s="293"/>
      <c r="H10" s="206"/>
    </row>
    <row r="11" spans="1:8" ht="33.9" customHeight="1" x14ac:dyDescent="0.35">
      <c r="A11" s="297"/>
      <c r="B11" s="295" t="s">
        <v>290</v>
      </c>
      <c r="C11" s="296"/>
      <c r="D11" s="296"/>
      <c r="E11" s="296"/>
      <c r="F11" s="293"/>
      <c r="G11" s="293"/>
      <c r="H11" s="206"/>
    </row>
    <row r="12" spans="1:8" x14ac:dyDescent="0.35">
      <c r="A12" s="206"/>
      <c r="B12" s="206"/>
      <c r="C12" s="208"/>
      <c r="D12" s="206"/>
      <c r="E12" s="206"/>
      <c r="F12" s="206"/>
      <c r="G12" s="206"/>
      <c r="H12" s="206"/>
    </row>
    <row r="13" spans="1:8" s="142" customFormat="1" x14ac:dyDescent="0.35">
      <c r="A13" s="209" t="s">
        <v>291</v>
      </c>
      <c r="B13" s="210" t="s">
        <v>292</v>
      </c>
      <c r="C13" s="211" t="s">
        <v>293</v>
      </c>
      <c r="D13" s="212" t="s">
        <v>294</v>
      </c>
      <c r="E13" s="211" t="s">
        <v>295</v>
      </c>
      <c r="F13" s="213" t="s">
        <v>296</v>
      </c>
      <c r="G13" s="207"/>
      <c r="H13" s="207"/>
    </row>
    <row r="14" spans="1:8" ht="110.15" customHeight="1" x14ac:dyDescent="0.35">
      <c r="A14" s="346" t="s">
        <v>98</v>
      </c>
      <c r="B14" s="214" t="s">
        <v>297</v>
      </c>
      <c r="C14" s="215" t="s">
        <v>298</v>
      </c>
      <c r="D14" s="216" t="s">
        <v>299</v>
      </c>
      <c r="E14" s="217" t="s">
        <v>300</v>
      </c>
      <c r="F14" s="218" t="s">
        <v>301</v>
      </c>
      <c r="G14" s="153" t="s">
        <v>302</v>
      </c>
      <c r="H14" s="206"/>
    </row>
    <row r="15" spans="1:8" ht="98" x14ac:dyDescent="0.35">
      <c r="A15" s="347"/>
      <c r="B15" s="219" t="s">
        <v>124</v>
      </c>
      <c r="C15" s="220" t="s">
        <v>124</v>
      </c>
      <c r="D15" s="221" t="s">
        <v>124</v>
      </c>
      <c r="E15" s="222" t="s">
        <v>303</v>
      </c>
      <c r="F15" s="218" t="s">
        <v>304</v>
      </c>
      <c r="G15" s="153" t="s">
        <v>305</v>
      </c>
      <c r="H15" s="206"/>
    </row>
    <row r="16" spans="1:8" ht="28" x14ac:dyDescent="0.35">
      <c r="A16" s="347"/>
      <c r="B16" s="223" t="s">
        <v>306</v>
      </c>
      <c r="C16" s="224" t="s">
        <v>307</v>
      </c>
      <c r="D16" s="218" t="s">
        <v>308</v>
      </c>
      <c r="E16" s="225" t="s">
        <v>309</v>
      </c>
      <c r="F16" s="226" t="s">
        <v>310</v>
      </c>
      <c r="G16" s="78" t="s">
        <v>311</v>
      </c>
      <c r="H16" s="206"/>
    </row>
    <row r="17" spans="1:9" x14ac:dyDescent="0.35">
      <c r="A17" s="347"/>
      <c r="B17" s="219" t="s">
        <v>291</v>
      </c>
      <c r="C17" s="220" t="s">
        <v>291</v>
      </c>
      <c r="D17" s="221" t="s">
        <v>291</v>
      </c>
      <c r="E17" s="227" t="s">
        <v>291</v>
      </c>
      <c r="F17" s="228" t="s">
        <v>291</v>
      </c>
      <c r="G17" s="78"/>
      <c r="H17" s="206"/>
    </row>
    <row r="18" spans="1:9" ht="28" x14ac:dyDescent="0.35">
      <c r="A18" s="347"/>
      <c r="B18" s="223" t="s">
        <v>312</v>
      </c>
      <c r="C18" s="224" t="s">
        <v>313</v>
      </c>
      <c r="D18" s="229" t="s">
        <v>314</v>
      </c>
      <c r="E18" s="230" t="s">
        <v>315</v>
      </c>
      <c r="F18" s="231" t="s">
        <v>316</v>
      </c>
      <c r="G18" s="78" t="s">
        <v>317</v>
      </c>
      <c r="H18" s="206"/>
    </row>
    <row r="19" spans="1:9" x14ac:dyDescent="0.35">
      <c r="A19" s="348"/>
      <c r="B19" s="219" t="s">
        <v>291</v>
      </c>
      <c r="C19" s="232" t="s">
        <v>291</v>
      </c>
      <c r="D19" s="221" t="s">
        <v>291</v>
      </c>
      <c r="E19" s="227" t="s">
        <v>291</v>
      </c>
      <c r="F19" s="228" t="s">
        <v>291</v>
      </c>
      <c r="G19" s="78"/>
      <c r="H19" s="206"/>
    </row>
    <row r="20" spans="1:9" ht="173.15" customHeight="1" x14ac:dyDescent="0.35">
      <c r="A20" s="340" t="s">
        <v>105</v>
      </c>
      <c r="B20" s="233" t="s">
        <v>318</v>
      </c>
      <c r="C20" s="234" t="s">
        <v>319</v>
      </c>
      <c r="D20" s="235" t="s">
        <v>320</v>
      </c>
      <c r="E20" s="236" t="s">
        <v>321</v>
      </c>
      <c r="F20" s="237" t="s">
        <v>322</v>
      </c>
      <c r="G20" s="78" t="s">
        <v>323</v>
      </c>
      <c r="H20" s="208"/>
      <c r="I20" s="74"/>
    </row>
    <row r="21" spans="1:9" x14ac:dyDescent="0.35">
      <c r="A21" s="340"/>
      <c r="B21" s="238" t="s">
        <v>291</v>
      </c>
      <c r="C21" s="239" t="s">
        <v>291</v>
      </c>
      <c r="D21" s="240" t="s">
        <v>291</v>
      </c>
      <c r="E21" s="239" t="s">
        <v>291</v>
      </c>
      <c r="F21" s="240" t="s">
        <v>291</v>
      </c>
      <c r="G21" s="78"/>
      <c r="H21" s="208"/>
      <c r="I21" s="74"/>
    </row>
    <row r="22" spans="1:9" ht="28" x14ac:dyDescent="0.35">
      <c r="A22" s="340"/>
      <c r="B22" s="241" t="s">
        <v>306</v>
      </c>
      <c r="C22" s="242" t="s">
        <v>307</v>
      </c>
      <c r="D22" s="243" t="s">
        <v>308</v>
      </c>
      <c r="E22" s="242" t="s">
        <v>309</v>
      </c>
      <c r="F22" s="243" t="s">
        <v>310</v>
      </c>
      <c r="G22" s="78" t="s">
        <v>311</v>
      </c>
      <c r="H22" s="206"/>
      <c r="I22" s="74"/>
    </row>
    <row r="23" spans="1:9" x14ac:dyDescent="0.35">
      <c r="A23" s="340"/>
      <c r="B23" s="224" t="s">
        <v>291</v>
      </c>
      <c r="C23" s="244" t="s">
        <v>291</v>
      </c>
      <c r="D23" s="245" t="s">
        <v>291</v>
      </c>
      <c r="E23" s="223" t="s">
        <v>291</v>
      </c>
      <c r="F23" s="245" t="s">
        <v>291</v>
      </c>
      <c r="G23" s="78"/>
      <c r="H23" s="206"/>
      <c r="I23" s="74"/>
    </row>
    <row r="24" spans="1:9" ht="28" x14ac:dyDescent="0.35">
      <c r="A24" s="340"/>
      <c r="B24" s="246" t="s">
        <v>324</v>
      </c>
      <c r="C24" s="247" t="s">
        <v>325</v>
      </c>
      <c r="D24" s="248" t="s">
        <v>326</v>
      </c>
      <c r="E24" s="249" t="s">
        <v>327</v>
      </c>
      <c r="F24" s="248" t="s">
        <v>328</v>
      </c>
      <c r="G24" s="78" t="s">
        <v>329</v>
      </c>
      <c r="H24" s="208"/>
    </row>
    <row r="25" spans="1:9" x14ac:dyDescent="0.35">
      <c r="A25" s="340"/>
      <c r="B25" s="250" t="s">
        <v>291</v>
      </c>
      <c r="C25" s="251" t="s">
        <v>291</v>
      </c>
      <c r="D25" s="252" t="s">
        <v>291</v>
      </c>
      <c r="E25" s="253" t="s">
        <v>291</v>
      </c>
      <c r="F25" s="248" t="s">
        <v>291</v>
      </c>
      <c r="G25" s="78"/>
      <c r="H25" s="208"/>
    </row>
    <row r="26" spans="1:9" ht="28" x14ac:dyDescent="0.35">
      <c r="A26" s="340"/>
      <c r="B26" s="224" t="s">
        <v>312</v>
      </c>
      <c r="C26" s="244" t="s">
        <v>313</v>
      </c>
      <c r="D26" s="254" t="s">
        <v>314</v>
      </c>
      <c r="E26" s="255" t="s">
        <v>315</v>
      </c>
      <c r="F26" s="256" t="s">
        <v>316</v>
      </c>
      <c r="G26" s="78" t="s">
        <v>317</v>
      </c>
      <c r="H26" s="206"/>
      <c r="I26" s="74"/>
    </row>
    <row r="27" spans="1:9" x14ac:dyDescent="0.35">
      <c r="A27" s="351"/>
      <c r="B27" s="257" t="s">
        <v>291</v>
      </c>
      <c r="C27" s="258" t="s">
        <v>291</v>
      </c>
      <c r="D27" s="259" t="s">
        <v>291</v>
      </c>
      <c r="E27" s="260" t="s">
        <v>291</v>
      </c>
      <c r="F27" s="259" t="s">
        <v>291</v>
      </c>
      <c r="G27" s="78"/>
      <c r="H27" s="208"/>
      <c r="I27" s="74"/>
    </row>
    <row r="28" spans="1:9" ht="84" x14ac:dyDescent="0.35">
      <c r="A28" s="340" t="s">
        <v>111</v>
      </c>
      <c r="B28" s="261" t="s">
        <v>330</v>
      </c>
      <c r="C28" s="262" t="s">
        <v>331</v>
      </c>
      <c r="D28" s="263" t="s">
        <v>332</v>
      </c>
      <c r="E28" s="262" t="s">
        <v>333</v>
      </c>
      <c r="F28" s="263" t="s">
        <v>334</v>
      </c>
      <c r="G28" s="153" t="s">
        <v>335</v>
      </c>
      <c r="H28" s="206"/>
    </row>
    <row r="29" spans="1:9" x14ac:dyDescent="0.35">
      <c r="A29" s="340"/>
      <c r="B29" s="261" t="s">
        <v>291</v>
      </c>
      <c r="C29" s="262"/>
      <c r="D29" s="263" t="s">
        <v>291</v>
      </c>
      <c r="E29" s="262"/>
      <c r="F29" s="263" t="s">
        <v>291</v>
      </c>
      <c r="G29" s="153"/>
      <c r="H29" s="206"/>
      <c r="I29" s="74"/>
    </row>
    <row r="30" spans="1:9" ht="84" x14ac:dyDescent="0.35">
      <c r="A30" s="340"/>
      <c r="B30" s="261" t="s">
        <v>124</v>
      </c>
      <c r="C30" s="264" t="s">
        <v>124</v>
      </c>
      <c r="D30" s="263" t="s">
        <v>336</v>
      </c>
      <c r="E30" s="264" t="s">
        <v>337</v>
      </c>
      <c r="F30" s="263" t="s">
        <v>338</v>
      </c>
      <c r="G30" s="153" t="s">
        <v>339</v>
      </c>
      <c r="H30" s="206"/>
    </row>
    <row r="31" spans="1:9" x14ac:dyDescent="0.35">
      <c r="A31" s="340"/>
      <c r="B31" s="261" t="s">
        <v>291</v>
      </c>
      <c r="C31" s="264" t="s">
        <v>291</v>
      </c>
      <c r="D31" s="263" t="s">
        <v>291</v>
      </c>
      <c r="E31" s="264" t="s">
        <v>291</v>
      </c>
      <c r="F31" s="263" t="s">
        <v>291</v>
      </c>
      <c r="G31" s="78"/>
      <c r="H31" s="206"/>
    </row>
    <row r="32" spans="1:9" x14ac:dyDescent="0.35">
      <c r="A32" s="340" t="s">
        <v>291</v>
      </c>
      <c r="B32" s="261" t="s">
        <v>291</v>
      </c>
      <c r="C32" s="265" t="s">
        <v>291</v>
      </c>
      <c r="D32" s="263" t="s">
        <v>291</v>
      </c>
      <c r="E32" s="265" t="s">
        <v>291</v>
      </c>
      <c r="F32" s="263" t="s">
        <v>291</v>
      </c>
      <c r="G32" s="78"/>
      <c r="H32" s="206"/>
    </row>
    <row r="33" spans="1:8" ht="28" x14ac:dyDescent="0.35">
      <c r="A33" s="340"/>
      <c r="B33" s="261" t="s">
        <v>306</v>
      </c>
      <c r="C33" s="264" t="s">
        <v>307</v>
      </c>
      <c r="D33" s="263" t="s">
        <v>308</v>
      </c>
      <c r="E33" s="264" t="s">
        <v>309</v>
      </c>
      <c r="F33" s="263" t="s">
        <v>310</v>
      </c>
      <c r="G33" s="78" t="s">
        <v>311</v>
      </c>
      <c r="H33" s="206"/>
    </row>
    <row r="34" spans="1:8" x14ac:dyDescent="0.35">
      <c r="A34" s="340"/>
      <c r="B34" s="261" t="s">
        <v>291</v>
      </c>
      <c r="C34" s="265" t="s">
        <v>291</v>
      </c>
      <c r="D34" s="263" t="s">
        <v>291</v>
      </c>
      <c r="E34" s="265" t="s">
        <v>291</v>
      </c>
      <c r="F34" s="263" t="s">
        <v>291</v>
      </c>
      <c r="G34" s="78"/>
      <c r="H34" s="206"/>
    </row>
    <row r="35" spans="1:8" ht="28" x14ac:dyDescent="0.35">
      <c r="A35" s="340"/>
      <c r="B35" s="261" t="s">
        <v>312</v>
      </c>
      <c r="C35" s="264" t="s">
        <v>313</v>
      </c>
      <c r="D35" s="263" t="s">
        <v>314</v>
      </c>
      <c r="E35" s="266" t="s">
        <v>315</v>
      </c>
      <c r="F35" s="263" t="s">
        <v>316</v>
      </c>
      <c r="G35" s="78" t="s">
        <v>317</v>
      </c>
      <c r="H35" s="206"/>
    </row>
    <row r="36" spans="1:8" x14ac:dyDescent="0.35">
      <c r="A36" s="340"/>
      <c r="B36" s="261" t="s">
        <v>291</v>
      </c>
      <c r="C36" s="267" t="s">
        <v>291</v>
      </c>
      <c r="D36" s="263" t="s">
        <v>291</v>
      </c>
      <c r="E36" s="267" t="s">
        <v>291</v>
      </c>
      <c r="F36" s="263" t="s">
        <v>291</v>
      </c>
      <c r="G36" s="78"/>
      <c r="H36" s="206"/>
    </row>
    <row r="37" spans="1:8" s="272" customFormat="1" ht="98" x14ac:dyDescent="0.35">
      <c r="A37" s="341" t="s">
        <v>116</v>
      </c>
      <c r="B37" s="268" t="s">
        <v>340</v>
      </c>
      <c r="C37" s="261" t="s">
        <v>341</v>
      </c>
      <c r="D37" s="269" t="s">
        <v>342</v>
      </c>
      <c r="E37" s="239" t="s">
        <v>343</v>
      </c>
      <c r="F37" s="269" t="s">
        <v>344</v>
      </c>
      <c r="G37" s="270" t="s">
        <v>345</v>
      </c>
      <c r="H37" s="271" t="s">
        <v>291</v>
      </c>
    </row>
    <row r="38" spans="1:8" s="272" customFormat="1" x14ac:dyDescent="0.35">
      <c r="A38" s="342"/>
      <c r="B38" s="273" t="s">
        <v>291</v>
      </c>
      <c r="C38" s="261" t="s">
        <v>291</v>
      </c>
      <c r="D38" s="274" t="s">
        <v>291</v>
      </c>
      <c r="E38" s="239" t="s">
        <v>291</v>
      </c>
      <c r="F38" s="274" t="s">
        <v>291</v>
      </c>
      <c r="G38" s="270" t="s">
        <v>291</v>
      </c>
      <c r="H38" s="271" t="s">
        <v>291</v>
      </c>
    </row>
    <row r="39" spans="1:8" s="272" customFormat="1" ht="84" x14ac:dyDescent="0.35">
      <c r="A39" s="342"/>
      <c r="B39" s="275" t="s">
        <v>346</v>
      </c>
      <c r="C39" s="261" t="s">
        <v>347</v>
      </c>
      <c r="D39" s="276" t="s">
        <v>348</v>
      </c>
      <c r="E39" s="239" t="s">
        <v>349</v>
      </c>
      <c r="F39" s="274" t="s">
        <v>350</v>
      </c>
      <c r="G39" s="270" t="s">
        <v>351</v>
      </c>
      <c r="H39" s="271" t="s">
        <v>291</v>
      </c>
    </row>
    <row r="40" spans="1:8" s="272" customFormat="1" x14ac:dyDescent="0.35">
      <c r="A40" s="342"/>
      <c r="B40" s="273" t="s">
        <v>291</v>
      </c>
      <c r="C40" s="261" t="s">
        <v>291</v>
      </c>
      <c r="D40" s="274" t="s">
        <v>291</v>
      </c>
      <c r="E40" s="239" t="s">
        <v>291</v>
      </c>
      <c r="F40" s="277" t="s">
        <v>291</v>
      </c>
      <c r="G40" s="270" t="s">
        <v>291</v>
      </c>
      <c r="H40" s="271" t="s">
        <v>291</v>
      </c>
    </row>
    <row r="41" spans="1:8" s="272" customFormat="1" ht="70" x14ac:dyDescent="0.35">
      <c r="A41" s="342"/>
      <c r="B41" s="275" t="s">
        <v>352</v>
      </c>
      <c r="C41" s="261" t="s">
        <v>353</v>
      </c>
      <c r="D41" s="276" t="s">
        <v>354</v>
      </c>
      <c r="E41" s="239" t="s">
        <v>355</v>
      </c>
      <c r="F41" s="276" t="s">
        <v>356</v>
      </c>
      <c r="G41" s="270" t="s">
        <v>357</v>
      </c>
      <c r="H41" s="271" t="s">
        <v>291</v>
      </c>
    </row>
    <row r="42" spans="1:8" s="272" customFormat="1" x14ac:dyDescent="0.35">
      <c r="A42" s="342"/>
      <c r="B42" s="273" t="s">
        <v>291</v>
      </c>
      <c r="C42" s="261" t="s">
        <v>291</v>
      </c>
      <c r="D42" s="274" t="s">
        <v>291</v>
      </c>
      <c r="E42" s="239" t="s">
        <v>291</v>
      </c>
      <c r="F42" s="274" t="s">
        <v>291</v>
      </c>
      <c r="G42" s="270" t="s">
        <v>291</v>
      </c>
      <c r="H42" s="271" t="s">
        <v>291</v>
      </c>
    </row>
    <row r="43" spans="1:8" s="272" customFormat="1" ht="28" x14ac:dyDescent="0.35">
      <c r="A43" s="342"/>
      <c r="B43" s="275" t="s">
        <v>306</v>
      </c>
      <c r="C43" s="261" t="s">
        <v>307</v>
      </c>
      <c r="D43" s="276" t="s">
        <v>308</v>
      </c>
      <c r="E43" s="239" t="s">
        <v>309</v>
      </c>
      <c r="F43" s="276" t="s">
        <v>310</v>
      </c>
      <c r="G43" s="270" t="s">
        <v>311</v>
      </c>
      <c r="H43" s="271" t="s">
        <v>291</v>
      </c>
    </row>
    <row r="44" spans="1:8" s="272" customFormat="1" x14ac:dyDescent="0.35">
      <c r="A44" s="342"/>
      <c r="B44" s="278" t="s">
        <v>291</v>
      </c>
      <c r="C44" s="261" t="s">
        <v>291</v>
      </c>
      <c r="D44" s="279" t="s">
        <v>291</v>
      </c>
      <c r="E44" s="239" t="s">
        <v>291</v>
      </c>
      <c r="F44" s="279" t="s">
        <v>291</v>
      </c>
      <c r="G44" s="270" t="s">
        <v>291</v>
      </c>
      <c r="H44" s="271" t="s">
        <v>291</v>
      </c>
    </row>
    <row r="45" spans="1:8" s="272" customFormat="1" ht="28" x14ac:dyDescent="0.35">
      <c r="A45" s="342"/>
      <c r="B45" s="275" t="s">
        <v>312</v>
      </c>
      <c r="C45" s="261" t="s">
        <v>313</v>
      </c>
      <c r="D45" s="280" t="s">
        <v>314</v>
      </c>
      <c r="E45" s="239" t="s">
        <v>315</v>
      </c>
      <c r="F45" s="281" t="s">
        <v>316</v>
      </c>
      <c r="G45" s="270" t="s">
        <v>317</v>
      </c>
      <c r="H45" s="271" t="s">
        <v>291</v>
      </c>
    </row>
    <row r="46" spans="1:8" s="272" customFormat="1" x14ac:dyDescent="0.35">
      <c r="A46" s="342"/>
      <c r="B46" s="282" t="s">
        <v>291</v>
      </c>
      <c r="C46" s="283" t="s">
        <v>291</v>
      </c>
      <c r="D46" s="284" t="s">
        <v>291</v>
      </c>
      <c r="E46" s="285" t="s">
        <v>291</v>
      </c>
      <c r="F46" s="284" t="s">
        <v>291</v>
      </c>
      <c r="G46" s="270" t="s">
        <v>291</v>
      </c>
      <c r="H46" s="271" t="s">
        <v>291</v>
      </c>
    </row>
    <row r="47" spans="1:8" s="272" customFormat="1" ht="84" x14ac:dyDescent="0.35">
      <c r="A47" s="343" t="s">
        <v>121</v>
      </c>
      <c r="B47" s="261" t="s">
        <v>358</v>
      </c>
      <c r="C47" s="286" t="s">
        <v>359</v>
      </c>
      <c r="D47" s="263" t="s">
        <v>360</v>
      </c>
      <c r="E47" s="287" t="s">
        <v>361</v>
      </c>
      <c r="F47" s="263" t="s">
        <v>362</v>
      </c>
      <c r="G47" s="271" t="s">
        <v>291</v>
      </c>
      <c r="H47" s="271" t="s">
        <v>291</v>
      </c>
    </row>
    <row r="48" spans="1:8" s="272" customFormat="1" x14ac:dyDescent="0.35">
      <c r="A48" s="344"/>
      <c r="B48" s="261" t="s">
        <v>291</v>
      </c>
      <c r="C48" s="286" t="s">
        <v>291</v>
      </c>
      <c r="D48" s="263" t="s">
        <v>291</v>
      </c>
      <c r="E48" s="287" t="s">
        <v>291</v>
      </c>
      <c r="F48" s="263" t="s">
        <v>291</v>
      </c>
      <c r="G48" s="271" t="s">
        <v>291</v>
      </c>
      <c r="H48" s="271" t="s">
        <v>291</v>
      </c>
    </row>
    <row r="49" spans="1:8" s="272" customFormat="1" x14ac:dyDescent="0.35">
      <c r="A49" s="345"/>
      <c r="B49" s="288" t="s">
        <v>291</v>
      </c>
      <c r="C49" s="289" t="s">
        <v>291</v>
      </c>
      <c r="D49" s="290" t="s">
        <v>291</v>
      </c>
      <c r="E49" s="291" t="s">
        <v>291</v>
      </c>
      <c r="F49" s="290" t="s">
        <v>291</v>
      </c>
      <c r="G49" s="271" t="s">
        <v>291</v>
      </c>
      <c r="H49" s="271" t="s">
        <v>291</v>
      </c>
    </row>
    <row r="50" spans="1:8" s="272" customFormat="1" x14ac:dyDescent="0.35">
      <c r="B50" s="292"/>
    </row>
  </sheetData>
  <mergeCells count="9">
    <mergeCell ref="A32:A36"/>
    <mergeCell ref="A37:A46"/>
    <mergeCell ref="A47:A49"/>
    <mergeCell ref="A14:A19"/>
    <mergeCell ref="B4:D4"/>
    <mergeCell ref="B6:D6"/>
    <mergeCell ref="B8:D8"/>
    <mergeCell ref="A20:A27"/>
    <mergeCell ref="A28:A3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1A61-09E6-4466-BD37-8331692619DA}">
  <sheetPr codeName="Sheet8"/>
  <dimension ref="A1:D31"/>
  <sheetViews>
    <sheetView workbookViewId="0">
      <selection activeCell="D6" sqref="D6"/>
    </sheetView>
  </sheetViews>
  <sheetFormatPr defaultColWidth="8.9140625" defaultRowHeight="15.5" x14ac:dyDescent="0.35"/>
  <cols>
    <col min="1" max="1" width="19.5" bestFit="1" customWidth="1"/>
    <col min="2" max="2" width="5.4140625" bestFit="1" customWidth="1"/>
    <col min="3" max="3" width="8" bestFit="1" customWidth="1"/>
    <col min="4" max="4" width="23.5" bestFit="1" customWidth="1"/>
  </cols>
  <sheetData>
    <row r="1" spans="1:3" ht="16" thickBot="1" x14ac:dyDescent="0.4">
      <c r="A1" s="27" t="s">
        <v>363</v>
      </c>
      <c r="B1" s="31">
        <f>COUNTA('Risk Log'!C:C)-4</f>
        <v>21</v>
      </c>
      <c r="C1" s="32"/>
    </row>
    <row r="2" spans="1:3" x14ac:dyDescent="0.35">
      <c r="A2" s="41" t="s">
        <v>364</v>
      </c>
      <c r="B2" s="42"/>
      <c r="C2" s="33"/>
    </row>
    <row r="3" spans="1:3" x14ac:dyDescent="0.35">
      <c r="A3" s="29">
        <v>5</v>
      </c>
      <c r="B3">
        <f>COUNTIF('Risk Log'!E:E,A3)</f>
        <v>0</v>
      </c>
      <c r="C3" s="34"/>
    </row>
    <row r="4" spans="1:3" x14ac:dyDescent="0.35">
      <c r="A4" s="29">
        <v>4</v>
      </c>
      <c r="B4">
        <f>COUNTIF('Risk Log'!E:E,A4)</f>
        <v>7</v>
      </c>
      <c r="C4" s="34"/>
    </row>
    <row r="5" spans="1:3" x14ac:dyDescent="0.35">
      <c r="A5" s="29">
        <v>3</v>
      </c>
      <c r="B5">
        <f>COUNTIF('Risk Log'!E:E,A5)</f>
        <v>13</v>
      </c>
      <c r="C5" s="34"/>
    </row>
    <row r="6" spans="1:3" x14ac:dyDescent="0.35">
      <c r="A6" s="29">
        <v>2</v>
      </c>
      <c r="B6">
        <f>COUNTIF('Risk Log'!E:E,A6)</f>
        <v>3</v>
      </c>
      <c r="C6" s="34"/>
    </row>
    <row r="7" spans="1:3" x14ac:dyDescent="0.35">
      <c r="A7" s="29">
        <v>1</v>
      </c>
      <c r="B7">
        <f>COUNTIF('Risk Log'!E:E,A7)</f>
        <v>0</v>
      </c>
      <c r="C7" s="34"/>
    </row>
    <row r="8" spans="1:3" ht="16" thickBot="1" x14ac:dyDescent="0.4">
      <c r="A8" s="67" t="s">
        <v>365</v>
      </c>
      <c r="B8" s="68">
        <f>B1-(SUM(B3:B7))</f>
        <v>-2</v>
      </c>
      <c r="C8" s="35"/>
    </row>
    <row r="9" spans="1:3" x14ac:dyDescent="0.35">
      <c r="A9" s="298" t="s">
        <v>366</v>
      </c>
      <c r="B9" s="299"/>
      <c r="C9" s="33"/>
    </row>
    <row r="10" spans="1:3" x14ac:dyDescent="0.35">
      <c r="A10" s="29" t="s">
        <v>98</v>
      </c>
      <c r="B10" s="37">
        <f>COUNTIF('Risk Log'!D:D,A10)</f>
        <v>16</v>
      </c>
      <c r="C10" s="34"/>
    </row>
    <row r="11" spans="1:3" x14ac:dyDescent="0.35">
      <c r="A11" s="29" t="s">
        <v>105</v>
      </c>
      <c r="B11" s="37">
        <f>COUNTIF('Risk Log'!D:D,A11)</f>
        <v>0</v>
      </c>
      <c r="C11" s="34"/>
    </row>
    <row r="12" spans="1:3" x14ac:dyDescent="0.35">
      <c r="A12" s="29" t="s">
        <v>111</v>
      </c>
      <c r="B12" s="37">
        <f>COUNTIF('Risk Log'!D:D,A12)</f>
        <v>0</v>
      </c>
      <c r="C12" s="34"/>
    </row>
    <row r="13" spans="1:3" x14ac:dyDescent="0.35">
      <c r="A13" s="29" t="s">
        <v>116</v>
      </c>
      <c r="B13" s="37">
        <f>COUNTIF('Risk Log'!D:D,A13)</f>
        <v>0</v>
      </c>
      <c r="C13" s="34"/>
    </row>
    <row r="14" spans="1:3" x14ac:dyDescent="0.35">
      <c r="A14" s="29" t="s">
        <v>121</v>
      </c>
      <c r="B14" s="37">
        <f>COUNTIF('Risk Log'!D:D,A14)</f>
        <v>0</v>
      </c>
      <c r="C14" s="34"/>
    </row>
    <row r="15" spans="1:3" ht="16" thickBot="1" x14ac:dyDescent="0.4">
      <c r="A15" s="69" t="s">
        <v>365</v>
      </c>
      <c r="B15" s="70">
        <f>B1-(SUM(B10:B14))</f>
        <v>5</v>
      </c>
      <c r="C15" s="35"/>
    </row>
    <row r="16" spans="1:3" x14ac:dyDescent="0.35">
      <c r="A16" s="298" t="s">
        <v>367</v>
      </c>
      <c r="B16" s="299"/>
      <c r="C16" s="33"/>
    </row>
    <row r="17" spans="1:4" x14ac:dyDescent="0.35">
      <c r="A17" s="29" t="s">
        <v>368</v>
      </c>
      <c r="B17">
        <f>COUNTIFS('Risk Log'!J:J,"&lt;3",'Risk Log'!J:J,"&gt;1")</f>
        <v>2</v>
      </c>
      <c r="C17" s="34"/>
    </row>
    <row r="18" spans="1:4" x14ac:dyDescent="0.35">
      <c r="A18" s="29" t="s">
        <v>369</v>
      </c>
      <c r="B18">
        <f>COUNTIFS('Risk Log'!J:J,"&lt;7",'Risk Log'!J:J,"&gt;4")</f>
        <v>1</v>
      </c>
      <c r="C18" s="34"/>
    </row>
    <row r="19" spans="1:4" x14ac:dyDescent="0.35">
      <c r="A19" s="29" t="s">
        <v>370</v>
      </c>
      <c r="B19">
        <f>COUNTIFS('Risk Log'!J:J,"&lt;14",'Risk Log'!J:J,"&gt;8")</f>
        <v>15</v>
      </c>
      <c r="C19" s="34"/>
    </row>
    <row r="20" spans="1:4" x14ac:dyDescent="0.35">
      <c r="A20" s="29" t="s">
        <v>371</v>
      </c>
      <c r="B20">
        <f>COUNTIFS('Risk Log'!J:J,"&lt;19",'Risk Log'!J:J,"&gt;15")</f>
        <v>0</v>
      </c>
      <c r="C20" s="34"/>
    </row>
    <row r="21" spans="1:4" x14ac:dyDescent="0.35">
      <c r="A21" s="29" t="s">
        <v>372</v>
      </c>
      <c r="B21">
        <f>COUNTIFS('Risk Log'!J:J,"&lt;26",'Risk Log'!J:J,"&gt;20")</f>
        <v>0</v>
      </c>
      <c r="C21" s="34"/>
    </row>
    <row r="22" spans="1:4" ht="16" thickBot="1" x14ac:dyDescent="0.4">
      <c r="A22" s="69" t="s">
        <v>365</v>
      </c>
      <c r="B22" s="70">
        <f>B1-(SUM(B17:B21))</f>
        <v>3</v>
      </c>
      <c r="C22" s="35"/>
    </row>
    <row r="23" spans="1:4" x14ac:dyDescent="0.35">
      <c r="A23" s="27" t="s">
        <v>373</v>
      </c>
      <c r="B23" s="31"/>
      <c r="C23" s="33"/>
    </row>
    <row r="24" spans="1:4" x14ac:dyDescent="0.35">
      <c r="A24" s="29" t="s">
        <v>368</v>
      </c>
      <c r="B24">
        <f>COUNTIFS('Risk Log'!N:N,"&lt;3",'Risk Log'!N:N,"&gt;1")</f>
        <v>0</v>
      </c>
      <c r="C24" s="34"/>
    </row>
    <row r="25" spans="1:4" x14ac:dyDescent="0.35">
      <c r="A25" s="29" t="s">
        <v>369</v>
      </c>
      <c r="B25">
        <f>COUNTIFS('Risk Log'!N:N,"&lt;7",'Risk Log'!N:N,"&gt;4")</f>
        <v>0</v>
      </c>
      <c r="C25" s="34"/>
    </row>
    <row r="26" spans="1:4" x14ac:dyDescent="0.35">
      <c r="A26" s="29" t="s">
        <v>370</v>
      </c>
      <c r="B26">
        <f>COUNTIFS('Risk Log'!N:N,"&lt;14",'Risk Log'!N:N,"&gt;8")</f>
        <v>0</v>
      </c>
      <c r="C26" s="34"/>
    </row>
    <row r="27" spans="1:4" x14ac:dyDescent="0.35">
      <c r="A27" s="29" t="s">
        <v>371</v>
      </c>
      <c r="B27">
        <f>COUNTIFS('Risk Log'!N:N,"&lt;19",'Risk Log'!N:N,"&gt;15")</f>
        <v>0</v>
      </c>
      <c r="C27" s="34"/>
    </row>
    <row r="28" spans="1:4" x14ac:dyDescent="0.35">
      <c r="A28" s="29" t="s">
        <v>372</v>
      </c>
      <c r="B28">
        <f>COUNTIFS('Risk Log'!N:N,"&lt;26",'Risk Log'!N:N,"&gt;20")</f>
        <v>0</v>
      </c>
      <c r="C28" s="34"/>
    </row>
    <row r="29" spans="1:4" x14ac:dyDescent="0.35">
      <c r="A29" s="29" t="s">
        <v>374</v>
      </c>
      <c r="B29">
        <f>COUNTIFS('Risk Log'!N:N,"&lt;30",'Risk Log'!N:N,"&gt;15")</f>
        <v>0</v>
      </c>
      <c r="C29" s="34"/>
      <c r="D29" t="s">
        <v>375</v>
      </c>
    </row>
    <row r="30" spans="1:4" x14ac:dyDescent="0.35">
      <c r="A30" s="29" t="s">
        <v>376</v>
      </c>
      <c r="B30">
        <f>COUNTIFS('Risk Log'!N:N,"&lt;30",'Risk Log'!N:N,"&gt;10")</f>
        <v>0</v>
      </c>
      <c r="C30" s="34"/>
      <c r="D30" t="s">
        <v>377</v>
      </c>
    </row>
    <row r="31" spans="1:4" x14ac:dyDescent="0.35">
      <c r="A31" s="67" t="s">
        <v>365</v>
      </c>
      <c r="B31" s="68">
        <f>B1-(SUM(B24:B30))</f>
        <v>21</v>
      </c>
      <c r="C31" s="3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954BC6B01615418B08AD848614B1D9" ma:contentTypeVersion="16" ma:contentTypeDescription="Create a new document." ma:contentTypeScope="" ma:versionID="07e82fdcce6bc0bd81ea0f27d398f66b">
  <xsd:schema xmlns:xsd="http://www.w3.org/2001/XMLSchema" xmlns:xs="http://www.w3.org/2001/XMLSchema" xmlns:p="http://schemas.microsoft.com/office/2006/metadata/properties" xmlns:ns1="http://schemas.microsoft.com/sharepoint/v3" xmlns:ns2="cb7c6f2f-3dc6-4db0-9e53-aff55bb06cfd" xmlns:ns3="7ff05201-63fd-463e-94ee-85810c4544f8" targetNamespace="http://schemas.microsoft.com/office/2006/metadata/properties" ma:root="true" ma:fieldsID="8f84039b31e5b41f2c05aed2324bb728" ns1:_="" ns2:_="" ns3:_="">
    <xsd:import namespace="http://schemas.microsoft.com/sharepoint/v3"/>
    <xsd:import namespace="cb7c6f2f-3dc6-4db0-9e53-aff55bb06cfd"/>
    <xsd:import namespace="7ff05201-63fd-463e-94ee-85810c4544f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OCR" minOccurs="0"/>
                <xsd:element ref="ns2:MediaServiceSearchPropertie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c6f2f-3dc6-4db0-9e53-aff55bb06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f05201-63fd-463e-94ee-85810c4544f8"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b7c6f2f-3dc6-4db0-9e53-aff55bb06cf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928079-0ED1-4A02-BF85-F475C9EC1BD4}"/>
</file>

<file path=customXml/itemProps2.xml><?xml version="1.0" encoding="utf-8"?>
<ds:datastoreItem xmlns:ds="http://schemas.openxmlformats.org/officeDocument/2006/customXml" ds:itemID="{D7E74B9A-830D-4683-A154-AD3DB668121F}">
  <ds:schemaRefs>
    <ds:schemaRef ds:uri="http://schemas.microsoft.com/office/2006/metadata/properties"/>
    <ds:schemaRef ds:uri="http://schemas.microsoft.com/office/infopath/2007/PartnerControls"/>
    <ds:schemaRef ds:uri="http://schemas.microsoft.com/sharepoint/v3"/>
    <ds:schemaRef ds:uri="cb7c6f2f-3dc6-4db0-9e53-aff55bb06cfd"/>
  </ds:schemaRefs>
</ds:datastoreItem>
</file>

<file path=customXml/itemProps3.xml><?xml version="1.0" encoding="utf-8"?>
<ds:datastoreItem xmlns:ds="http://schemas.openxmlformats.org/officeDocument/2006/customXml" ds:itemID="{B585DE4B-045A-46BB-85E0-14875D681050}">
  <ds:schemaRefs>
    <ds:schemaRef ds:uri="http://schemas.microsoft.com/sharepoint/v3/contenttype/fo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Supplier Governance</vt:lpstr>
      <vt:lpstr>RAW Governance (NHS-D) </vt:lpstr>
      <vt:lpstr>Log Template Version History</vt:lpstr>
      <vt:lpstr>Pick Lists</vt:lpstr>
      <vt:lpstr>Guidance</vt:lpstr>
      <vt:lpstr>Risk Log</vt:lpstr>
      <vt:lpstr>Impact Scales</vt:lpstr>
      <vt:lpstr>Metrics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Lee</dc:creator>
  <cp:keywords/>
  <dc:description/>
  <cp:lastModifiedBy>TYAGI, Shatakshi (NHS ENGLAND)</cp:lastModifiedBy>
  <cp:revision/>
  <dcterms:created xsi:type="dcterms:W3CDTF">2020-01-31T12:52:55Z</dcterms:created>
  <dcterms:modified xsi:type="dcterms:W3CDTF">2025-09-04T11:32:41Z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0x010100C5954BC6B01615418B08AD848614B1D9</vt:lpwstr>
  </property>
  <property fmtid="{D5CDD505-2E9C-101B-9397-08002B2CF9AE}" pid="3" name="MediaServiceImageTags">
    <vt:lpwstr/>
  </property>
  <property fmtid="{D5CDD505-2E9C-101B-9397-08002B2CF9AE}" pid="4" name="_ExtendedDescription">
    <vt:lpwstr/>
  </property>
</Properties>
</file>